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inārs Grīviņš\2024\attirišanas-vilkenes2b-jaunais-projekts\iepirkumi-attiris\laguna-jaunais\iep-laguna-atkartots\"/>
    </mc:Choice>
  </mc:AlternateContent>
  <xr:revisionPtr revIDLastSave="0" documentId="13_ncr:1_{684FAF1A-95D7-4B0F-892B-872879C86BF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Būvdarbu apjomi" sheetId="5" r:id="rId1"/>
    <sheet name="Pa veidiem" sheetId="6" r:id="rId2"/>
    <sheet name="Kopsavilkums" sheetId="7" r:id="rId3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7" l="1"/>
  <c r="E13" i="7" s="1"/>
  <c r="M26" i="5" l="1"/>
  <c r="M27" i="5"/>
  <c r="M28" i="5"/>
  <c r="L26" i="5"/>
  <c r="L27" i="5"/>
  <c r="L28" i="5"/>
  <c r="M11" i="5"/>
  <c r="M12" i="5"/>
  <c r="M13" i="5"/>
  <c r="M14" i="5"/>
  <c r="M15" i="5"/>
  <c r="M16" i="5"/>
  <c r="M17" i="5"/>
  <c r="M18" i="5"/>
  <c r="M19" i="5"/>
  <c r="K13" i="5"/>
  <c r="K11" i="5"/>
  <c r="K12" i="5"/>
  <c r="K14" i="5"/>
  <c r="K15" i="5"/>
  <c r="K16" i="5"/>
  <c r="K17" i="5"/>
  <c r="K18" i="5"/>
  <c r="K19" i="5"/>
  <c r="J15" i="5"/>
  <c r="I26" i="5"/>
  <c r="N26" i="5" s="1"/>
  <c r="I27" i="5"/>
  <c r="N27" i="5" s="1"/>
  <c r="I28" i="5"/>
  <c r="N28" i="5" s="1"/>
  <c r="G11" i="5"/>
  <c r="I11" i="5" s="1"/>
  <c r="N11" i="5" s="1"/>
  <c r="G12" i="5"/>
  <c r="I12" i="5" s="1"/>
  <c r="N12" i="5" s="1"/>
  <c r="G13" i="5"/>
  <c r="I13" i="5" s="1"/>
  <c r="N13" i="5" s="1"/>
  <c r="G14" i="5"/>
  <c r="I14" i="5" s="1"/>
  <c r="N14" i="5" s="1"/>
  <c r="G15" i="5"/>
  <c r="I15" i="5" s="1"/>
  <c r="N15" i="5" s="1"/>
  <c r="G16" i="5"/>
  <c r="I16" i="5" s="1"/>
  <c r="N16" i="5" s="1"/>
  <c r="G17" i="5"/>
  <c r="I17" i="5" s="1"/>
  <c r="N17" i="5" s="1"/>
  <c r="G18" i="5"/>
  <c r="I18" i="5" s="1"/>
  <c r="N18" i="5" s="1"/>
  <c r="G19" i="5"/>
  <c r="I19" i="5" s="1"/>
  <c r="N19" i="5" s="1"/>
  <c r="K37" i="5"/>
  <c r="M37" i="5"/>
  <c r="K28" i="5"/>
  <c r="K27" i="5"/>
  <c r="K26" i="5"/>
  <c r="M39" i="5"/>
  <c r="K39" i="5"/>
  <c r="G39" i="5"/>
  <c r="I39" i="5" s="1"/>
  <c r="N39" i="5" s="1"/>
  <c r="M40" i="5"/>
  <c r="K40" i="5"/>
  <c r="G40" i="5"/>
  <c r="L40" i="5" s="1"/>
  <c r="M38" i="5"/>
  <c r="K38" i="5"/>
  <c r="G38" i="5"/>
  <c r="L38" i="5" s="1"/>
  <c r="M36" i="5"/>
  <c r="K36" i="5"/>
  <c r="G36" i="5"/>
  <c r="L36" i="5" s="1"/>
  <c r="M35" i="5"/>
  <c r="K35" i="5"/>
  <c r="G35" i="5"/>
  <c r="I35" i="5" s="1"/>
  <c r="M33" i="5"/>
  <c r="K33" i="5"/>
  <c r="G33" i="5"/>
  <c r="L33" i="5" s="1"/>
  <c r="M32" i="5"/>
  <c r="K32" i="5"/>
  <c r="G32" i="5"/>
  <c r="I32" i="5" s="1"/>
  <c r="M31" i="5"/>
  <c r="K31" i="5"/>
  <c r="G31" i="5"/>
  <c r="L31" i="5" s="1"/>
  <c r="M30" i="5"/>
  <c r="K30" i="5"/>
  <c r="G30" i="5"/>
  <c r="L30" i="5" s="1"/>
  <c r="M29" i="5"/>
  <c r="K29" i="5"/>
  <c r="G29" i="5"/>
  <c r="I29" i="5" s="1"/>
  <c r="M25" i="5"/>
  <c r="K25" i="5"/>
  <c r="G25" i="5"/>
  <c r="L25" i="5" s="1"/>
  <c r="M24" i="5"/>
  <c r="K24" i="5"/>
  <c r="G24" i="5"/>
  <c r="L24" i="5" s="1"/>
  <c r="M23" i="5"/>
  <c r="K23" i="5"/>
  <c r="G23" i="5"/>
  <c r="L23" i="5" s="1"/>
  <c r="M22" i="5"/>
  <c r="K22" i="5"/>
  <c r="G22" i="5"/>
  <c r="L22" i="5" s="1"/>
  <c r="M21" i="5"/>
  <c r="K21" i="5"/>
  <c r="G21" i="5"/>
  <c r="L21" i="5" s="1"/>
  <c r="M20" i="5"/>
  <c r="K20" i="5"/>
  <c r="G20" i="5"/>
  <c r="L20" i="5" s="1"/>
  <c r="J17" i="5" l="1"/>
  <c r="J12" i="5"/>
  <c r="J11" i="5"/>
  <c r="O28" i="5"/>
  <c r="O27" i="5"/>
  <c r="O26" i="5"/>
  <c r="J27" i="5"/>
  <c r="J13" i="5"/>
  <c r="L19" i="5"/>
  <c r="L18" i="5"/>
  <c r="O18" i="5" s="1"/>
  <c r="L17" i="5"/>
  <c r="O17" i="5" s="1"/>
  <c r="J28" i="5"/>
  <c r="L16" i="5"/>
  <c r="O16" i="5" s="1"/>
  <c r="L15" i="5"/>
  <c r="O15" i="5" s="1"/>
  <c r="J26" i="5"/>
  <c r="L14" i="5"/>
  <c r="O14" i="5" s="1"/>
  <c r="J19" i="5"/>
  <c r="L13" i="5"/>
  <c r="O13" i="5" s="1"/>
  <c r="J18" i="5"/>
  <c r="L12" i="5"/>
  <c r="O12" i="5" s="1"/>
  <c r="L11" i="5"/>
  <c r="O11" i="5" s="1"/>
  <c r="J16" i="5"/>
  <c r="J14" i="5"/>
  <c r="O19" i="5"/>
  <c r="I36" i="5"/>
  <c r="N36" i="5" s="1"/>
  <c r="O36" i="5" s="1"/>
  <c r="I40" i="5"/>
  <c r="N40" i="5" s="1"/>
  <c r="O40" i="5" s="1"/>
  <c r="I22" i="5"/>
  <c r="J22" i="5" s="1"/>
  <c r="L39" i="5"/>
  <c r="O39" i="5" s="1"/>
  <c r="I38" i="5"/>
  <c r="N38" i="5" s="1"/>
  <c r="O38" i="5" s="1"/>
  <c r="I21" i="5"/>
  <c r="N21" i="5" s="1"/>
  <c r="O21" i="5" s="1"/>
  <c r="I33" i="5"/>
  <c r="J33" i="5" s="1"/>
  <c r="I31" i="5"/>
  <c r="N31" i="5" s="1"/>
  <c r="O31" i="5" s="1"/>
  <c r="I30" i="5"/>
  <c r="N30" i="5" s="1"/>
  <c r="O30" i="5" s="1"/>
  <c r="I25" i="5"/>
  <c r="N25" i="5" s="1"/>
  <c r="O25" i="5" s="1"/>
  <c r="I24" i="5"/>
  <c r="J24" i="5" s="1"/>
  <c r="I23" i="5"/>
  <c r="J23" i="5" s="1"/>
  <c r="J39" i="5"/>
  <c r="N29" i="5"/>
  <c r="N35" i="5"/>
  <c r="I20" i="5"/>
  <c r="N20" i="5" s="1"/>
  <c r="K42" i="5"/>
  <c r="K43" i="5" s="1"/>
  <c r="L32" i="5"/>
  <c r="M42" i="5"/>
  <c r="M43" i="5" s="1"/>
  <c r="N32" i="5"/>
  <c r="J32" i="5"/>
  <c r="J35" i="5"/>
  <c r="L35" i="5"/>
  <c r="J29" i="5"/>
  <c r="L29" i="5"/>
  <c r="N33" i="5" l="1"/>
  <c r="O33" i="5" s="1"/>
  <c r="N22" i="5"/>
  <c r="O22" i="5" s="1"/>
  <c r="O35" i="5"/>
  <c r="N24" i="5"/>
  <c r="O24" i="5" s="1"/>
  <c r="O29" i="5"/>
  <c r="J31" i="5"/>
  <c r="O32" i="5"/>
  <c r="J21" i="5"/>
  <c r="J20" i="5"/>
  <c r="J38" i="5"/>
  <c r="N23" i="5"/>
  <c r="O23" i="5" s="1"/>
  <c r="L42" i="5"/>
  <c r="L43" i="5" s="1"/>
  <c r="O44" i="5" s="1"/>
  <c r="J30" i="5"/>
  <c r="O20" i="5"/>
  <c r="J25" i="5"/>
  <c r="J40" i="5"/>
  <c r="J36" i="5"/>
  <c r="O42" i="5" l="1"/>
  <c r="O43" i="5" s="1"/>
  <c r="N42" i="5"/>
  <c r="N43" i="5" l="1"/>
</calcChain>
</file>

<file path=xl/sharedStrings.xml><?xml version="1.0" encoding="utf-8"?>
<sst xmlns="http://schemas.openxmlformats.org/spreadsheetml/2006/main" count="127" uniqueCount="95">
  <si>
    <t>(Eur)</t>
  </si>
  <si>
    <t xml:space="preserve">Kopā </t>
  </si>
  <si>
    <t>Sociālais nodoklis 24.09%</t>
  </si>
  <si>
    <t>Tiešās izmaksas kopā</t>
  </si>
  <si>
    <t>Summa (euro)</t>
  </si>
  <si>
    <t>Mehānismi (euro)</t>
  </si>
  <si>
    <t>Materiāli (euro)</t>
  </si>
  <si>
    <t>Darba alga (euro)</t>
  </si>
  <si>
    <t>Darbietilpība (c/h)</t>
  </si>
  <si>
    <t>Kopā (euro)</t>
  </si>
  <si>
    <t>Darba samaksas likme (euro/h)</t>
  </si>
  <si>
    <t>Laika norma (c/h)</t>
  </si>
  <si>
    <t>Kopā uz visu apjomu</t>
  </si>
  <si>
    <t>Vienības izmaksas</t>
  </si>
  <si>
    <t>Daudzums</t>
  </si>
  <si>
    <t>Mērvienība</t>
  </si>
  <si>
    <t>Darba nosaukums</t>
  </si>
  <si>
    <t>Nr.p.k.</t>
  </si>
  <si>
    <t>kompl.</t>
  </si>
  <si>
    <t>m3</t>
  </si>
  <si>
    <t>m</t>
  </si>
  <si>
    <t>m2</t>
  </si>
  <si>
    <t>Objekta adrese:  Limbažu notekūdeņu attīrīšanas iekārtas. Viļķenes iela 2B, Ozolaine, Limbažu pagasts, Limbažu novads</t>
  </si>
  <si>
    <t>Objekta nosaukums: Kombinēts mākslīgais mitrājs Limbažu NAI pārplūdes notekūdeņu attīrīšanai</t>
  </si>
  <si>
    <t>Infiltrācijas caurules montāža mitrāja filtrā PVC DN 110mm ar LP veida perforāciju caurules apakšā</t>
  </si>
  <si>
    <t>Grunts darbi. Tranšejas rakšana (hvid=2.02m)
projektēto attīrīšanas iekārtu montāžai</t>
  </si>
  <si>
    <t>Virszemes ūdens atsūknēšana no tranšejas ar
drenāžas sūkni (nepieciešamības gadījumā)</t>
  </si>
  <si>
    <t>Kanalizācijas caurules PE OD350mm iebūve tranšejā hvid=2.02 m</t>
  </si>
  <si>
    <t>Infiltrācijas caurules PVC OD200mm iebūve tranšejā hvid=0,63 m</t>
  </si>
  <si>
    <t>Drenāžas caurules PVC DN200mm iebūve mitrāja
filtrā</t>
  </si>
  <si>
    <t>Drenāžas caurules PVC DN110mm iebūve mitrāja
filtrā</t>
  </si>
  <si>
    <t>Blietēta smilts pabēruma veidošana zem mitrāja
filtra daļas</t>
  </si>
  <si>
    <t>PE plēves ieklāšana 2 kārtās, b=0.2mm</t>
  </si>
  <si>
    <t>vietas</t>
  </si>
  <si>
    <t xml:space="preserve">Darbuzņēmējs: </t>
  </si>
  <si>
    <t xml:space="preserve">Grunts darbi būvlaukuma sagatavošanai </t>
  </si>
  <si>
    <t>t.m.</t>
  </si>
  <si>
    <t xml:space="preserve">t.m </t>
  </si>
  <si>
    <t xml:space="preserve">Esošo starpbaseinu nogāžu norakšana un materiāla novietošana atbērtnē līdz 100 m </t>
  </si>
  <si>
    <t>gb</t>
  </si>
  <si>
    <t xml:space="preserve">Esošo pārplūdes cauruļvadu ( dzelzsbetons,  diametrs līdz 200 mm )  demontāža un utilizācija </t>
  </si>
  <si>
    <t xml:space="preserve">Esošā pārplūdes cauruļvada ( d-  350 ,dz.  betons ) demontāža un utilizācija  </t>
  </si>
  <si>
    <t xml:space="preserve">t.m. </t>
  </si>
  <si>
    <t xml:space="preserve">Esošo dzelzbetona grodu ( diametrs 1,0 , h līdz 2,5 m ) demontāža, utilizācija </t>
  </si>
  <si>
    <t xml:space="preserve">Kombinētā mitrāja pamatnes sagatavošana (līdzināšana ,  planēšana) </t>
  </si>
  <si>
    <t xml:space="preserve">Grunts darbi mitrāja baseinu atbalstsienu izveidei , t.sk. blietēšanas darbi </t>
  </si>
  <si>
    <t xml:space="preserve">m3 </t>
  </si>
  <si>
    <t>Trejgabali DN200 /110 mm</t>
  </si>
  <si>
    <t xml:space="preserve">gb </t>
  </si>
  <si>
    <t>Infiltrācijas cauruļu vēdināšanai paredzēto caurules
galu montāža PP DN 110mm t.sk.</t>
  </si>
  <si>
    <t>PP līkumi 90  OD 110 mm</t>
  </si>
  <si>
    <t xml:space="preserve">Ventilācijas jumtiņi DN 110 mm </t>
  </si>
  <si>
    <t xml:space="preserve">Niedru stādījuma veidošana virs mitrāja filtra t.sk </t>
  </si>
  <si>
    <t xml:space="preserve">parastās niedres ( Phragmites Australis) stādi </t>
  </si>
  <si>
    <t xml:space="preserve">Grants fr.∅5-20mm apbēruma veidošana ap
infiltrācijas un drenāžas caurulēm ( bez blietēšanas) </t>
  </si>
  <si>
    <t>Pārplūdes cauruļvada ( diametrs 300 mm ) skalošana ar hidrodinamisko mašīnu starp K1-1un K1-2 skatakā m</t>
  </si>
  <si>
    <t xml:space="preserve">Esošo pārplūdes baseinu  tīrīšana, uzkrāto dūņu izvešana ( līdz 500m ) uz  betona dūņu laukiem    </t>
  </si>
  <si>
    <t>Kontrolakas ( PVC, peldošais vāks ar nestspēju līdz 40 t  ) DN560mm ar nosēddaļu PP caurulēm
DN350 montāža</t>
  </si>
  <si>
    <t xml:space="preserve">Nogāžu (krūmu, apauguma)  tīrīšana un utilizācija </t>
  </si>
  <si>
    <t>1</t>
  </si>
  <si>
    <t xml:space="preserve">Būvdarbu apjomi ( koptāme ) </t>
  </si>
  <si>
    <t>gab</t>
  </si>
  <si>
    <t>Būvtāfeles izgatavošana un uzstādīšana atbilstoši ES finansēto fondu prasībām ( saskaņojama ar Pasūtītāju )</t>
  </si>
  <si>
    <t>Vagoniņa ,pārvietojamās tualetes uzstādīšana un novākšana</t>
  </si>
  <si>
    <t xml:space="preserve">Kontrolakas ( ar hidroizolāciju, DN 1000mm ,dzelzsbetons), ar čuguna lūku un nosēddaļu PP caurulēm
DN350 montāža( t.sk. aizsargčaulas 6 gb D350 mm)  </t>
  </si>
  <si>
    <t xml:space="preserve">Auglīgas augsnes kārtas veidošana mitrāja filtra
virspusē b=0.1m ( niedru audzēšanai ) </t>
  </si>
  <si>
    <t>(darba veids vai konstruktīvā elementa nosaukums)</t>
  </si>
  <si>
    <r>
      <t>Par kopējo summu (</t>
    </r>
    <r>
      <rPr>
        <i/>
        <sz val="10"/>
        <color theme="1"/>
        <rFont val="Times New Roman"/>
        <family val="1"/>
        <charset val="186"/>
      </rPr>
      <t>euro)</t>
    </r>
  </si>
  <si>
    <t>Kopējā darbietilpība (c/h)</t>
  </si>
  <si>
    <t>Kods, tāmes Nr.</t>
  </si>
  <si>
    <t>Darba veids vai konstruktīvā elementa nosaukums</t>
  </si>
  <si>
    <t xml:space="preserve">Tāmes izmaksas </t>
  </si>
  <si>
    <t>Tai skaitā</t>
  </si>
  <si>
    <t xml:space="preserve">darba alga </t>
  </si>
  <si>
    <t>būvizstrādājumi</t>
  </si>
  <si>
    <t xml:space="preserve">mehānismi </t>
  </si>
  <si>
    <t>Kopā :</t>
  </si>
  <si>
    <t>t.sk.darba aizsardzība</t>
  </si>
  <si>
    <t>Pavisam kopā:</t>
  </si>
  <si>
    <t xml:space="preserve">Būves nosaukums: </t>
  </si>
  <si>
    <t xml:space="preserve">Objekta nosaukums: </t>
  </si>
  <si>
    <t>Objekta adrese:</t>
  </si>
  <si>
    <t>Virs izdevumi (%)</t>
  </si>
  <si>
    <t xml:space="preserve">Peļņa </t>
  </si>
  <si>
    <t>Objekta nosaukums</t>
  </si>
  <si>
    <r>
      <t>Kopā apmaksai (</t>
    </r>
    <r>
      <rPr>
        <i/>
        <sz val="11"/>
        <rFont val="Times New Roman"/>
        <family val="1"/>
        <charset val="186"/>
      </rPr>
      <t>euro</t>
    </r>
    <r>
      <rPr>
        <sz val="11"/>
        <rFont val="Times New Roman"/>
        <family val="1"/>
        <charset val="186"/>
      </rPr>
      <t>)</t>
    </r>
  </si>
  <si>
    <t>PVN (21%)</t>
  </si>
  <si>
    <t>(paraksts un tā atšifrējums, datums)</t>
  </si>
  <si>
    <t xml:space="preserve">Objekta adrese: </t>
  </si>
  <si>
    <t xml:space="preserve">Kopsavilkums </t>
  </si>
  <si>
    <t>Kopā</t>
  </si>
  <si>
    <t xml:space="preserve">Sūkņa akas DN 1000mm montāža, t.sk kabeļa ierakšana 90m līdz priekšattīrīšanas blokam, pievienošana esošam elektroapgādes tīklam (gofra, 5-dzīslu vara  kabelis, Vada šķērsgriezums 2,5mm2)    </t>
  </si>
  <si>
    <t>Izpilddokumentācija</t>
  </si>
  <si>
    <t>26.1.</t>
  </si>
  <si>
    <t xml:space="preserve">Rūpnieciski izgatavota kanalizācijas sūkņu stacija ar automātiku un  pazemes ventili ( d - 200 ) pašteces vadā pēc sūkņu stacijas",sūknis Wilo -  jauda  ne mazāka kā 1,0 kw, celšanas augstums ne mazāks kā 8 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</si>
</sst>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0"/>
      <name val="Times New Roman"/>
      <family val="1"/>
      <charset val="186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186"/>
    </font>
    <font>
      <b/>
      <sz val="10"/>
      <name val="Times New Roman"/>
      <family val="1"/>
      <charset val="186"/>
    </font>
    <font>
      <sz val="10"/>
      <name val="Arial"/>
      <family val="2"/>
      <charset val="186"/>
    </font>
    <font>
      <b/>
      <sz val="10"/>
      <name val="Times New Roman"/>
      <family val="1"/>
    </font>
    <font>
      <b/>
      <sz val="11"/>
      <color theme="1"/>
      <name val="Calibri"/>
      <family val="2"/>
      <charset val="186"/>
      <scheme val="minor"/>
    </font>
    <font>
      <sz val="11"/>
      <color theme="1"/>
      <name val="Times New Roman"/>
      <family val="1"/>
      <charset val="186"/>
    </font>
    <font>
      <vertAlign val="superscript"/>
      <sz val="10"/>
      <color theme="1"/>
      <name val="Times New Roman"/>
      <family val="1"/>
      <charset val="186"/>
    </font>
    <font>
      <sz val="10"/>
      <color rgb="FF000000"/>
      <name val="Times New Roman"/>
      <family val="1"/>
      <charset val="186"/>
    </font>
    <font>
      <i/>
      <sz val="10"/>
      <color theme="1"/>
      <name val="Times New Roman"/>
      <family val="1"/>
      <charset val="186"/>
    </font>
    <font>
      <b/>
      <sz val="11"/>
      <name val="Times New Roman"/>
      <family val="1"/>
      <charset val="186"/>
    </font>
    <font>
      <sz val="11"/>
      <name val="Times New Roman"/>
      <family val="1"/>
      <charset val="186"/>
    </font>
    <font>
      <i/>
      <sz val="11"/>
      <name val="Times New Roman"/>
      <family val="1"/>
      <charset val="186"/>
    </font>
    <font>
      <vertAlign val="superscript"/>
      <sz val="11"/>
      <name val="Times New Roman"/>
      <family val="1"/>
      <charset val="186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8" fillId="0" borderId="0"/>
  </cellStyleXfs>
  <cellXfs count="126">
    <xf numFmtId="0" fontId="0" fillId="0" borderId="0" xfId="0"/>
    <xf numFmtId="0" fontId="2" fillId="0" borderId="0" xfId="1" applyFont="1" applyAlignment="1" applyProtection="1">
      <alignment vertical="center"/>
      <protection locked="0"/>
    </xf>
    <xf numFmtId="0" fontId="4" fillId="0" borderId="0" xfId="1" applyFont="1" applyAlignment="1" applyProtection="1">
      <alignment vertical="center"/>
      <protection locked="0"/>
    </xf>
    <xf numFmtId="0" fontId="5" fillId="0" borderId="0" xfId="1" applyFont="1" applyAlignment="1" applyProtection="1">
      <alignment horizontal="left" vertical="center"/>
      <protection locked="0"/>
    </xf>
    <xf numFmtId="0" fontId="5" fillId="0" borderId="0" xfId="1" applyFont="1" applyAlignment="1" applyProtection="1">
      <alignment vertical="center"/>
      <protection locked="0"/>
    </xf>
    <xf numFmtId="0" fontId="6" fillId="0" borderId="0" xfId="0" applyFont="1"/>
    <xf numFmtId="2" fontId="7" fillId="0" borderId="1" xfId="0" applyNumberFormat="1" applyFont="1" applyBorder="1" applyAlignment="1">
      <alignment horizontal="center"/>
    </xf>
    <xf numFmtId="2" fontId="7" fillId="0" borderId="1" xfId="0" applyNumberFormat="1" applyFont="1" applyBorder="1" applyAlignment="1">
      <alignment horizontal="left" vertical="top"/>
    </xf>
    <xf numFmtId="2" fontId="3" fillId="0" borderId="0" xfId="0" applyNumberFormat="1" applyFont="1" applyAlignment="1">
      <alignment horizontal="left" vertical="top"/>
    </xf>
    <xf numFmtId="0" fontId="3" fillId="0" borderId="0" xfId="0" applyFont="1" applyAlignment="1">
      <alignment horizontal="left" vertical="top"/>
    </xf>
    <xf numFmtId="2" fontId="7" fillId="0" borderId="0" xfId="0" applyNumberFormat="1" applyFont="1" applyAlignment="1">
      <alignment horizontal="right" vertical="top"/>
    </xf>
    <xf numFmtId="2" fontId="7" fillId="0" borderId="1" xfId="0" applyNumberFormat="1" applyFont="1" applyBorder="1" applyAlignment="1">
      <alignment horizontal="center" vertical="top"/>
    </xf>
    <xf numFmtId="2" fontId="7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3" fillId="2" borderId="0" xfId="0" applyFont="1" applyFill="1" applyAlignment="1">
      <alignment horizontal="left"/>
    </xf>
    <xf numFmtId="2" fontId="3" fillId="2" borderId="0" xfId="0" applyNumberFormat="1" applyFont="1" applyFill="1" applyAlignment="1">
      <alignment horizontal="left" vertical="top"/>
    </xf>
    <xf numFmtId="0" fontId="3" fillId="2" borderId="0" xfId="0" applyFont="1" applyFill="1" applyAlignment="1">
      <alignment horizontal="left" vertical="top"/>
    </xf>
    <xf numFmtId="17" fontId="7" fillId="2" borderId="0" xfId="0" applyNumberFormat="1" applyFont="1" applyFill="1" applyAlignment="1">
      <alignment horizontal="left" vertical="top"/>
    </xf>
    <xf numFmtId="0" fontId="3" fillId="2" borderId="0" xfId="0" applyFont="1" applyFill="1" applyAlignment="1">
      <alignment horizontal="left" vertical="top" wrapText="1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center" vertical="top" wrapText="1"/>
    </xf>
    <xf numFmtId="2" fontId="9" fillId="2" borderId="0" xfId="0" applyNumberFormat="1" applyFont="1" applyFill="1" applyAlignment="1">
      <alignment horizontal="left" vertical="top"/>
    </xf>
    <xf numFmtId="0" fontId="3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0" fillId="0" borderId="0" xfId="0" applyFont="1"/>
    <xf numFmtId="0" fontId="0" fillId="3" borderId="1" xfId="0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textRotation="90" wrapText="1"/>
    </xf>
    <xf numFmtId="2" fontId="3" fillId="0" borderId="1" xfId="0" applyNumberFormat="1" applyFont="1" applyBorder="1" applyAlignment="1">
      <alignment horizontal="center" vertical="center" textRotation="90" wrapText="1"/>
    </xf>
    <xf numFmtId="2" fontId="6" fillId="0" borderId="1" xfId="0" applyNumberFormat="1" applyFont="1" applyBorder="1" applyAlignment="1">
      <alignment horizontal="center" vertical="center"/>
    </xf>
    <xf numFmtId="2" fontId="3" fillId="4" borderId="6" xfId="0" applyNumberFormat="1" applyFont="1" applyFill="1" applyBorder="1" applyAlignment="1">
      <alignment horizontal="center" vertical="center" textRotation="90" wrapText="1"/>
    </xf>
    <xf numFmtId="2" fontId="3" fillId="4" borderId="6" xfId="0" applyNumberFormat="1" applyFont="1" applyFill="1" applyBorder="1" applyAlignment="1">
      <alignment horizontal="center" vertical="center"/>
    </xf>
    <xf numFmtId="2" fontId="3" fillId="0" borderId="6" xfId="0" applyNumberFormat="1" applyFont="1" applyBorder="1" applyAlignment="1">
      <alignment horizontal="center" vertical="center" textRotation="90" wrapText="1"/>
    </xf>
    <xf numFmtId="0" fontId="3" fillId="2" borderId="2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1" fontId="3" fillId="0" borderId="2" xfId="0" applyNumberFormat="1" applyFont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wrapText="1"/>
    </xf>
    <xf numFmtId="0" fontId="3" fillId="3" borderId="2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wrapText="1"/>
    </xf>
    <xf numFmtId="0" fontId="6" fillId="3" borderId="1" xfId="0" applyFont="1" applyFill="1" applyBorder="1" applyAlignment="1">
      <alignment vertical="center" wrapText="1"/>
    </xf>
    <xf numFmtId="0" fontId="6" fillId="0" borderId="1" xfId="0" applyFont="1" applyBorder="1"/>
    <xf numFmtId="0" fontId="6" fillId="0" borderId="1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center" vertical="center"/>
    </xf>
    <xf numFmtId="0" fontId="13" fillId="5" borderId="0" xfId="0" applyFont="1" applyFill="1" applyAlignment="1">
      <alignment vertical="center"/>
    </xf>
    <xf numFmtId="0" fontId="6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6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13" fillId="5" borderId="14" xfId="0" applyFont="1" applyFill="1" applyBorder="1" applyAlignment="1">
      <alignment vertical="center" wrapText="1"/>
    </xf>
    <xf numFmtId="0" fontId="6" fillId="0" borderId="16" xfId="0" applyFont="1" applyBorder="1" applyAlignment="1">
      <alignment horizontal="center" vertical="center"/>
    </xf>
    <xf numFmtId="0" fontId="6" fillId="0" borderId="16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14" xfId="0" applyFont="1" applyBorder="1" applyAlignment="1">
      <alignment horizontal="right" vertical="center"/>
    </xf>
    <xf numFmtId="0" fontId="11" fillId="0" borderId="0" xfId="0" applyFont="1"/>
    <xf numFmtId="0" fontId="15" fillId="0" borderId="0" xfId="0" applyFont="1" applyAlignment="1">
      <alignment horizontal="left"/>
    </xf>
    <xf numFmtId="0" fontId="16" fillId="0" borderId="0" xfId="0" applyFont="1"/>
    <xf numFmtId="0" fontId="16" fillId="3" borderId="0" xfId="0" applyFont="1" applyFill="1"/>
    <xf numFmtId="0" fontId="11" fillId="0" borderId="0" xfId="0" applyFont="1" applyAlignment="1">
      <alignment vertical="top"/>
    </xf>
    <xf numFmtId="0" fontId="16" fillId="0" borderId="0" xfId="0" applyFont="1" applyAlignment="1">
      <alignment vertical="top" wrapText="1"/>
    </xf>
    <xf numFmtId="0" fontId="16" fillId="0" borderId="0" xfId="0" applyFont="1" applyAlignment="1">
      <alignment horizontal="left"/>
    </xf>
    <xf numFmtId="0" fontId="11" fillId="0" borderId="0" xfId="0" applyFont="1" applyAlignment="1">
      <alignment wrapText="1"/>
    </xf>
    <xf numFmtId="0" fontId="16" fillId="2" borderId="0" xfId="0" applyFont="1" applyFill="1" applyAlignment="1">
      <alignment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horizontal="center"/>
    </xf>
    <xf numFmtId="2" fontId="11" fillId="0" borderId="1" xfId="0" applyNumberFormat="1" applyFont="1" applyBorder="1" applyAlignment="1">
      <alignment horizontal="center" vertical="center"/>
    </xf>
    <xf numFmtId="0" fontId="11" fillId="0" borderId="1" xfId="0" applyFont="1" applyBorder="1"/>
    <xf numFmtId="2" fontId="15" fillId="0" borderId="1" xfId="0" applyNumberFormat="1" applyFont="1" applyBorder="1" applyAlignment="1">
      <alignment horizontal="center" vertical="center"/>
    </xf>
    <xf numFmtId="0" fontId="15" fillId="0" borderId="0" xfId="0" applyFont="1" applyAlignment="1">
      <alignment horizontal="right"/>
    </xf>
    <xf numFmtId="0" fontId="11" fillId="0" borderId="0" xfId="0" applyFont="1" applyAlignment="1">
      <alignment horizontal="center"/>
    </xf>
    <xf numFmtId="2" fontId="15" fillId="0" borderId="0" xfId="0" applyNumberFormat="1" applyFont="1"/>
    <xf numFmtId="0" fontId="16" fillId="3" borderId="0" xfId="0" applyFont="1" applyFill="1" applyAlignment="1">
      <alignment horizontal="left" vertical="center"/>
    </xf>
    <xf numFmtId="0" fontId="15" fillId="3" borderId="0" xfId="0" applyFont="1" applyFill="1" applyAlignment="1">
      <alignment horizontal="center"/>
    </xf>
    <xf numFmtId="0" fontId="15" fillId="3" borderId="0" xfId="0" applyFont="1" applyFill="1" applyAlignment="1">
      <alignment horizontal="center" vertical="center"/>
    </xf>
    <xf numFmtId="0" fontId="16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 vertical="top"/>
    </xf>
    <xf numFmtId="2" fontId="15" fillId="0" borderId="1" xfId="0" applyNumberFormat="1" applyFont="1" applyBorder="1"/>
    <xf numFmtId="2" fontId="7" fillId="0" borderId="2" xfId="0" applyNumberFormat="1" applyFont="1" applyBorder="1" applyAlignment="1">
      <alignment horizontal="center" vertical="center"/>
    </xf>
    <xf numFmtId="2" fontId="3" fillId="4" borderId="1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 vertical="top"/>
    </xf>
    <xf numFmtId="0" fontId="3" fillId="0" borderId="5" xfId="0" applyFont="1" applyBorder="1" applyAlignment="1">
      <alignment horizontal="center" vertical="center" textRotation="90"/>
    </xf>
    <xf numFmtId="0" fontId="3" fillId="0" borderId="2" xfId="0" applyFont="1" applyBorder="1" applyAlignment="1">
      <alignment horizontal="center" vertical="center" textRotation="90"/>
    </xf>
    <xf numFmtId="0" fontId="3" fillId="2" borderId="5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textRotation="90" wrapText="1"/>
    </xf>
    <xf numFmtId="0" fontId="3" fillId="0" borderId="2" xfId="0" applyFont="1" applyBorder="1" applyAlignment="1">
      <alignment horizontal="center" vertical="center" textRotation="90" wrapText="1"/>
    </xf>
    <xf numFmtId="0" fontId="3" fillId="3" borderId="5" xfId="0" applyFont="1" applyFill="1" applyBorder="1" applyAlignment="1">
      <alignment horizontal="center" vertical="center" textRotation="90"/>
    </xf>
    <xf numFmtId="0" fontId="3" fillId="3" borderId="2" xfId="0" applyFont="1" applyFill="1" applyBorder="1" applyAlignment="1">
      <alignment horizontal="center" vertical="center" textRotation="90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6" fillId="0" borderId="18" xfId="0" applyFont="1" applyBorder="1" applyAlignment="1">
      <alignment horizontal="right" vertical="center"/>
    </xf>
    <xf numFmtId="0" fontId="6" fillId="0" borderId="13" xfId="0" applyFont="1" applyBorder="1" applyAlignment="1">
      <alignment horizontal="right" vertical="center"/>
    </xf>
    <xf numFmtId="0" fontId="6" fillId="0" borderId="19" xfId="0" applyFont="1" applyBorder="1" applyAlignment="1">
      <alignment horizontal="right" vertical="center"/>
    </xf>
    <xf numFmtId="0" fontId="14" fillId="0" borderId="18" xfId="0" applyFont="1" applyBorder="1" applyAlignment="1">
      <alignment horizontal="right" vertical="center"/>
    </xf>
    <xf numFmtId="0" fontId="14" fillId="0" borderId="13" xfId="0" applyFont="1" applyBorder="1" applyAlignment="1">
      <alignment horizontal="right" vertical="center"/>
    </xf>
    <xf numFmtId="0" fontId="14" fillId="0" borderId="19" xfId="0" applyFont="1" applyBorder="1" applyAlignment="1">
      <alignment horizontal="right" vertical="center"/>
    </xf>
    <xf numFmtId="0" fontId="6" fillId="0" borderId="12" xfId="0" applyFont="1" applyBorder="1" applyAlignment="1">
      <alignment horizontal="right" vertical="center"/>
    </xf>
    <xf numFmtId="0" fontId="6" fillId="0" borderId="0" xfId="0" applyFont="1" applyAlignment="1">
      <alignment vertical="center"/>
    </xf>
    <xf numFmtId="0" fontId="6" fillId="0" borderId="7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0" fontId="15" fillId="0" borderId="3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left"/>
    </xf>
    <xf numFmtId="0" fontId="15" fillId="0" borderId="1" xfId="0" applyFont="1" applyBorder="1" applyAlignment="1">
      <alignment horizontal="right"/>
    </xf>
    <xf numFmtId="0" fontId="11" fillId="0" borderId="1" xfId="0" applyFont="1" applyBorder="1"/>
    <xf numFmtId="0" fontId="16" fillId="0" borderId="1" xfId="0" applyFont="1" applyBorder="1" applyAlignment="1">
      <alignment horizontal="left"/>
    </xf>
  </cellXfs>
  <cellStyles count="3">
    <cellStyle name="Normal 2" xfId="2" xr:uid="{00000000-0005-0000-0000-000000000000}"/>
    <cellStyle name="Normal 3" xfId="1" xr:uid="{00000000-0005-0000-0000-000001000000}"/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5</xdr:row>
      <xdr:rowOff>0</xdr:rowOff>
    </xdr:from>
    <xdr:to>
      <xdr:col>14</xdr:col>
      <xdr:colOff>45720</xdr:colOff>
      <xdr:row>5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60CC4FCB-0B2C-496D-BEEB-91513C347130}"/>
            </a:ext>
          </a:extLst>
        </xdr:cNvPr>
        <xdr:cNvSpPr>
          <a:spLocks noChangeArrowheads="1"/>
        </xdr:cNvSpPr>
      </xdr:nvSpPr>
      <xdr:spPr bwMode="auto">
        <a:xfrm>
          <a:off x="10020300" y="1028700"/>
          <a:ext cx="4572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3AF527-ED1F-40B2-83F4-D29E014994CD}">
  <dimension ref="A1:R49"/>
  <sheetViews>
    <sheetView tabSelected="1" topLeftCell="A31" zoomScale="110" zoomScaleNormal="110" workbookViewId="0">
      <selection activeCell="C38" sqref="C38"/>
    </sheetView>
  </sheetViews>
  <sheetFormatPr defaultColWidth="8.88671875" defaultRowHeight="14.4" x14ac:dyDescent="0.3"/>
  <cols>
    <col min="1" max="1" width="5.88671875" customWidth="1"/>
    <col min="2" max="2" width="51.6640625" customWidth="1"/>
    <col min="3" max="3" width="6.44140625" customWidth="1"/>
    <col min="4" max="4" width="7" customWidth="1"/>
    <col min="5" max="5" width="6.33203125" customWidth="1"/>
    <col min="6" max="6" width="7.33203125" customWidth="1"/>
    <col min="7" max="7" width="7.109375" customWidth="1"/>
    <col min="8" max="8" width="7.44140625" customWidth="1"/>
    <col min="9" max="9" width="9.109375" customWidth="1"/>
    <col min="10" max="10" width="9.44140625" customWidth="1"/>
    <col min="11" max="11" width="8.33203125" customWidth="1"/>
    <col min="12" max="12" width="9.88671875" customWidth="1"/>
    <col min="13" max="13" width="10.109375" customWidth="1"/>
    <col min="14" max="14" width="9.33203125" customWidth="1"/>
    <col min="15" max="15" width="11" customWidth="1"/>
    <col min="19" max="19" width="10.88671875" bestFit="1" customWidth="1"/>
  </cols>
  <sheetData>
    <row r="1" spans="1:15" x14ac:dyDescent="0.3">
      <c r="E1" s="25" t="s">
        <v>60</v>
      </c>
    </row>
    <row r="2" spans="1:15" s="5" customFormat="1" ht="13.2" x14ac:dyDescent="0.25">
      <c r="A2" s="20"/>
      <c r="B2" s="21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</row>
    <row r="3" spans="1:15" s="5" customFormat="1" ht="23.25" customHeight="1" x14ac:dyDescent="0.25">
      <c r="A3" s="22" t="s">
        <v>23</v>
      </c>
      <c r="B3" s="22"/>
      <c r="C3" s="22"/>
      <c r="D3" s="22"/>
      <c r="E3" s="22"/>
      <c r="F3" s="22"/>
      <c r="G3" s="16"/>
      <c r="H3" s="16"/>
      <c r="I3" s="16"/>
      <c r="J3" s="16"/>
      <c r="K3" s="16"/>
      <c r="L3" s="16"/>
      <c r="M3" s="16"/>
      <c r="N3" s="16"/>
      <c r="O3" s="16"/>
    </row>
    <row r="4" spans="1:15" s="5" customFormat="1" ht="22.5" customHeight="1" x14ac:dyDescent="0.25">
      <c r="A4" s="17" t="s">
        <v>22</v>
      </c>
      <c r="B4" s="19"/>
      <c r="C4" s="22"/>
      <c r="D4" s="22"/>
      <c r="E4" s="22"/>
      <c r="F4" s="22"/>
      <c r="G4" s="16"/>
      <c r="H4" s="16"/>
      <c r="I4" s="16"/>
      <c r="J4" s="16"/>
      <c r="K4" s="16"/>
      <c r="L4" s="16"/>
      <c r="M4" s="16"/>
      <c r="N4" s="16"/>
      <c r="O4" s="16"/>
    </row>
    <row r="5" spans="1:15" s="5" customFormat="1" ht="16.5" customHeight="1" x14ac:dyDescent="0.25">
      <c r="A5" s="17" t="s">
        <v>34</v>
      </c>
      <c r="B5" s="19"/>
      <c r="C5" s="18"/>
      <c r="D5" s="17"/>
      <c r="E5" s="17"/>
      <c r="F5" s="17"/>
      <c r="G5" s="16"/>
      <c r="H5" s="16"/>
      <c r="I5" s="16"/>
      <c r="J5" s="16"/>
      <c r="K5" s="16"/>
      <c r="L5" s="16"/>
      <c r="M5" s="16"/>
      <c r="N5" s="16"/>
      <c r="O5" s="15"/>
    </row>
    <row r="6" spans="1:15" s="5" customFormat="1" ht="13.2" x14ac:dyDescent="0.25">
      <c r="A6" s="89" t="s">
        <v>17</v>
      </c>
      <c r="B6" s="91" t="s">
        <v>16</v>
      </c>
      <c r="C6" s="93" t="s">
        <v>15</v>
      </c>
      <c r="D6" s="95" t="s">
        <v>14</v>
      </c>
      <c r="E6" s="97" t="s">
        <v>13</v>
      </c>
      <c r="F6" s="97"/>
      <c r="G6" s="97"/>
      <c r="H6" s="97"/>
      <c r="I6" s="97"/>
      <c r="J6" s="98"/>
      <c r="K6" s="99" t="s">
        <v>12</v>
      </c>
      <c r="L6" s="97"/>
      <c r="M6" s="97"/>
      <c r="N6" s="97"/>
      <c r="O6" s="98"/>
    </row>
    <row r="7" spans="1:15" s="5" customFormat="1" ht="69.599999999999994" x14ac:dyDescent="0.25">
      <c r="A7" s="90"/>
      <c r="B7" s="92"/>
      <c r="C7" s="94"/>
      <c r="D7" s="96"/>
      <c r="E7" s="28" t="s">
        <v>11</v>
      </c>
      <c r="F7" s="28" t="s">
        <v>10</v>
      </c>
      <c r="G7" s="29" t="s">
        <v>7</v>
      </c>
      <c r="H7" s="29" t="s">
        <v>6</v>
      </c>
      <c r="I7" s="29" t="s">
        <v>5</v>
      </c>
      <c r="J7" s="29" t="s">
        <v>9</v>
      </c>
      <c r="K7" s="29" t="s">
        <v>8</v>
      </c>
      <c r="L7" s="29" t="s">
        <v>7</v>
      </c>
      <c r="M7" s="29" t="s">
        <v>6</v>
      </c>
      <c r="N7" s="29" t="s">
        <v>5</v>
      </c>
      <c r="O7" s="29" t="s">
        <v>4</v>
      </c>
    </row>
    <row r="8" spans="1:15" s="5" customFormat="1" ht="26.4" x14ac:dyDescent="0.25">
      <c r="A8" s="37" t="s">
        <v>59</v>
      </c>
      <c r="B8" s="34" t="s">
        <v>62</v>
      </c>
      <c r="C8" s="35" t="s">
        <v>61</v>
      </c>
      <c r="D8" s="39">
        <v>1</v>
      </c>
      <c r="E8" s="28"/>
      <c r="F8" s="28"/>
      <c r="G8" s="29"/>
      <c r="H8" s="33"/>
      <c r="I8" s="29"/>
      <c r="J8" s="29"/>
      <c r="K8" s="29"/>
      <c r="L8" s="29"/>
      <c r="M8" s="29"/>
      <c r="N8" s="29"/>
      <c r="O8" s="29"/>
    </row>
    <row r="9" spans="1:15" s="5" customFormat="1" ht="13.2" x14ac:dyDescent="0.25">
      <c r="A9" s="38">
        <v>2</v>
      </c>
      <c r="B9" s="34" t="s">
        <v>63</v>
      </c>
      <c r="C9" s="35" t="s">
        <v>18</v>
      </c>
      <c r="D9" s="39">
        <v>1</v>
      </c>
      <c r="E9" s="28"/>
      <c r="F9" s="28"/>
      <c r="G9" s="29"/>
      <c r="H9" s="33"/>
      <c r="I9" s="29"/>
      <c r="J9" s="29"/>
      <c r="K9" s="29"/>
      <c r="L9" s="29"/>
      <c r="M9" s="29"/>
      <c r="N9" s="29"/>
      <c r="O9" s="29"/>
    </row>
    <row r="10" spans="1:15" s="5" customFormat="1" ht="13.2" x14ac:dyDescent="0.25">
      <c r="A10" s="36">
        <v>3</v>
      </c>
      <c r="B10" s="43" t="s">
        <v>35</v>
      </c>
      <c r="C10" s="35"/>
      <c r="D10" s="39"/>
      <c r="E10" s="28"/>
      <c r="F10" s="28"/>
      <c r="G10" s="29"/>
      <c r="H10" s="31"/>
      <c r="I10" s="29"/>
      <c r="J10" s="29"/>
      <c r="K10" s="29"/>
      <c r="L10" s="29"/>
      <c r="M10" s="29"/>
      <c r="N10" s="29"/>
      <c r="O10" s="29"/>
    </row>
    <row r="11" spans="1:15" s="5" customFormat="1" ht="26.4" x14ac:dyDescent="0.25">
      <c r="A11" s="36">
        <v>4</v>
      </c>
      <c r="B11" s="44" t="s">
        <v>56</v>
      </c>
      <c r="C11" s="36" t="s">
        <v>19</v>
      </c>
      <c r="D11" s="39">
        <v>7000</v>
      </c>
      <c r="E11" s="28"/>
      <c r="F11" s="28"/>
      <c r="G11" s="13">
        <f t="shared" ref="G11:G19" si="0">F11*E11</f>
        <v>0</v>
      </c>
      <c r="H11" s="31"/>
      <c r="I11" s="13">
        <f t="shared" ref="I11:I19" si="1">G11*0.62</f>
        <v>0</v>
      </c>
      <c r="J11" s="13">
        <f t="shared" ref="J11:J19" si="2">SUM(G11:I11)</f>
        <v>0</v>
      </c>
      <c r="K11" s="13">
        <f t="shared" ref="K11:K19" si="3">D11*E11</f>
        <v>0</v>
      </c>
      <c r="L11" s="13">
        <f t="shared" ref="L11:L19" si="4">D11*G11</f>
        <v>0</v>
      </c>
      <c r="M11" s="13">
        <f t="shared" ref="M11:M19" si="5">H11*D11</f>
        <v>0</v>
      </c>
      <c r="N11" s="13">
        <f t="shared" ref="N11:N19" si="6">I11*D11</f>
        <v>0</v>
      </c>
      <c r="O11" s="13">
        <f t="shared" ref="O11:O19" si="7">SUM(L11:N11)</f>
        <v>0</v>
      </c>
    </row>
    <row r="12" spans="1:15" s="5" customFormat="1" ht="13.2" x14ac:dyDescent="0.25">
      <c r="A12" s="36">
        <v>5</v>
      </c>
      <c r="B12" s="44" t="s">
        <v>58</v>
      </c>
      <c r="C12" s="35" t="s">
        <v>21</v>
      </c>
      <c r="D12" s="39">
        <v>600</v>
      </c>
      <c r="E12" s="28"/>
      <c r="F12" s="28"/>
      <c r="G12" s="13">
        <f t="shared" si="0"/>
        <v>0</v>
      </c>
      <c r="H12" s="31"/>
      <c r="I12" s="13">
        <f t="shared" si="1"/>
        <v>0</v>
      </c>
      <c r="J12" s="13">
        <f t="shared" si="2"/>
        <v>0</v>
      </c>
      <c r="K12" s="13">
        <f t="shared" si="3"/>
        <v>0</v>
      </c>
      <c r="L12" s="13">
        <f t="shared" si="4"/>
        <v>0</v>
      </c>
      <c r="M12" s="13">
        <f t="shared" si="5"/>
        <v>0</v>
      </c>
      <c r="N12" s="13">
        <f t="shared" si="6"/>
        <v>0</v>
      </c>
      <c r="O12" s="13">
        <f t="shared" si="7"/>
        <v>0</v>
      </c>
    </row>
    <row r="13" spans="1:15" s="5" customFormat="1" ht="26.4" x14ac:dyDescent="0.25">
      <c r="A13" s="36">
        <v>6</v>
      </c>
      <c r="B13" s="44" t="s">
        <v>38</v>
      </c>
      <c r="C13" s="35" t="s">
        <v>19</v>
      </c>
      <c r="D13" s="39">
        <v>800</v>
      </c>
      <c r="E13" s="28"/>
      <c r="F13" s="28"/>
      <c r="G13" s="13">
        <f t="shared" si="0"/>
        <v>0</v>
      </c>
      <c r="H13" s="31"/>
      <c r="I13" s="13">
        <f t="shared" si="1"/>
        <v>0</v>
      </c>
      <c r="J13" s="13">
        <f t="shared" si="2"/>
        <v>0</v>
      </c>
      <c r="K13" s="13">
        <f t="shared" si="3"/>
        <v>0</v>
      </c>
      <c r="L13" s="13">
        <f t="shared" si="4"/>
        <v>0</v>
      </c>
      <c r="M13" s="13">
        <f t="shared" si="5"/>
        <v>0</v>
      </c>
      <c r="N13" s="13">
        <f t="shared" si="6"/>
        <v>0</v>
      </c>
      <c r="O13" s="13">
        <f t="shared" si="7"/>
        <v>0</v>
      </c>
    </row>
    <row r="14" spans="1:15" s="5" customFormat="1" ht="26.4" x14ac:dyDescent="0.25">
      <c r="A14" s="36">
        <v>7</v>
      </c>
      <c r="B14" s="44" t="s">
        <v>55</v>
      </c>
      <c r="C14" s="35" t="s">
        <v>37</v>
      </c>
      <c r="D14" s="39">
        <v>60</v>
      </c>
      <c r="E14" s="28"/>
      <c r="F14" s="28"/>
      <c r="G14" s="13">
        <f t="shared" si="0"/>
        <v>0</v>
      </c>
      <c r="H14" s="31"/>
      <c r="I14" s="13">
        <f t="shared" si="1"/>
        <v>0</v>
      </c>
      <c r="J14" s="13">
        <f t="shared" si="2"/>
        <v>0</v>
      </c>
      <c r="K14" s="13">
        <f t="shared" si="3"/>
        <v>0</v>
      </c>
      <c r="L14" s="13">
        <f t="shared" si="4"/>
        <v>0</v>
      </c>
      <c r="M14" s="13">
        <f t="shared" si="5"/>
        <v>0</v>
      </c>
      <c r="N14" s="13">
        <f t="shared" si="6"/>
        <v>0</v>
      </c>
      <c r="O14" s="13">
        <f t="shared" si="7"/>
        <v>0</v>
      </c>
    </row>
    <row r="15" spans="1:15" s="5" customFormat="1" ht="26.4" x14ac:dyDescent="0.25">
      <c r="A15" s="36">
        <v>8</v>
      </c>
      <c r="B15" s="44" t="s">
        <v>43</v>
      </c>
      <c r="C15" s="35" t="s">
        <v>39</v>
      </c>
      <c r="D15" s="39">
        <v>5</v>
      </c>
      <c r="E15" s="28"/>
      <c r="F15" s="28"/>
      <c r="G15" s="13">
        <f t="shared" si="0"/>
        <v>0</v>
      </c>
      <c r="H15" s="31"/>
      <c r="I15" s="13">
        <f t="shared" si="1"/>
        <v>0</v>
      </c>
      <c r="J15" s="13">
        <f t="shared" si="2"/>
        <v>0</v>
      </c>
      <c r="K15" s="13">
        <f t="shared" si="3"/>
        <v>0</v>
      </c>
      <c r="L15" s="13">
        <f t="shared" si="4"/>
        <v>0</v>
      </c>
      <c r="M15" s="13">
        <f t="shared" si="5"/>
        <v>0</v>
      </c>
      <c r="N15" s="13">
        <f t="shared" si="6"/>
        <v>0</v>
      </c>
      <c r="O15" s="13">
        <f t="shared" si="7"/>
        <v>0</v>
      </c>
    </row>
    <row r="16" spans="1:15" s="5" customFormat="1" ht="26.4" x14ac:dyDescent="0.25">
      <c r="A16" s="36">
        <v>9</v>
      </c>
      <c r="B16" s="44" t="s">
        <v>40</v>
      </c>
      <c r="C16" s="35" t="s">
        <v>36</v>
      </c>
      <c r="D16" s="39">
        <v>50</v>
      </c>
      <c r="E16" s="28"/>
      <c r="F16" s="28"/>
      <c r="G16" s="13">
        <f t="shared" si="0"/>
        <v>0</v>
      </c>
      <c r="H16" s="31"/>
      <c r="I16" s="13">
        <f t="shared" si="1"/>
        <v>0</v>
      </c>
      <c r="J16" s="13">
        <f t="shared" si="2"/>
        <v>0</v>
      </c>
      <c r="K16" s="13">
        <f t="shared" si="3"/>
        <v>0</v>
      </c>
      <c r="L16" s="13">
        <f t="shared" si="4"/>
        <v>0</v>
      </c>
      <c r="M16" s="13">
        <f t="shared" si="5"/>
        <v>0</v>
      </c>
      <c r="N16" s="13">
        <f t="shared" si="6"/>
        <v>0</v>
      </c>
      <c r="O16" s="13">
        <f t="shared" si="7"/>
        <v>0</v>
      </c>
    </row>
    <row r="17" spans="1:18" s="5" customFormat="1" ht="26.4" x14ac:dyDescent="0.25">
      <c r="A17" s="36">
        <v>10</v>
      </c>
      <c r="B17" s="44" t="s">
        <v>41</v>
      </c>
      <c r="C17" s="35" t="s">
        <v>42</v>
      </c>
      <c r="D17" s="39">
        <v>30</v>
      </c>
      <c r="E17" s="28"/>
      <c r="F17" s="28"/>
      <c r="G17" s="13">
        <f t="shared" si="0"/>
        <v>0</v>
      </c>
      <c r="H17" s="31"/>
      <c r="I17" s="13">
        <f t="shared" si="1"/>
        <v>0</v>
      </c>
      <c r="J17" s="13">
        <f t="shared" si="2"/>
        <v>0</v>
      </c>
      <c r="K17" s="13">
        <f t="shared" si="3"/>
        <v>0</v>
      </c>
      <c r="L17" s="13">
        <f t="shared" si="4"/>
        <v>0</v>
      </c>
      <c r="M17" s="13">
        <f t="shared" si="5"/>
        <v>0</v>
      </c>
      <c r="N17" s="13">
        <f t="shared" si="6"/>
        <v>0</v>
      </c>
      <c r="O17" s="13">
        <f t="shared" si="7"/>
        <v>0</v>
      </c>
    </row>
    <row r="18" spans="1:18" s="5" customFormat="1" ht="19.2" customHeight="1" x14ac:dyDescent="0.25">
      <c r="A18" s="40">
        <v>11</v>
      </c>
      <c r="B18" s="44" t="s">
        <v>44</v>
      </c>
      <c r="C18" s="35" t="s">
        <v>21</v>
      </c>
      <c r="D18" s="39">
        <v>4000</v>
      </c>
      <c r="E18" s="28"/>
      <c r="F18" s="28"/>
      <c r="G18" s="13">
        <f t="shared" si="0"/>
        <v>0</v>
      </c>
      <c r="H18" s="31"/>
      <c r="I18" s="13">
        <f t="shared" si="1"/>
        <v>0</v>
      </c>
      <c r="J18" s="13">
        <f t="shared" si="2"/>
        <v>0</v>
      </c>
      <c r="K18" s="13">
        <f t="shared" si="3"/>
        <v>0</v>
      </c>
      <c r="L18" s="13">
        <f t="shared" si="4"/>
        <v>0</v>
      </c>
      <c r="M18" s="13">
        <f t="shared" si="5"/>
        <v>0</v>
      </c>
      <c r="N18" s="13">
        <f t="shared" si="6"/>
        <v>0</v>
      </c>
      <c r="O18" s="13">
        <f t="shared" si="7"/>
        <v>0</v>
      </c>
    </row>
    <row r="19" spans="1:18" s="5" customFormat="1" ht="26.4" x14ac:dyDescent="0.25">
      <c r="A19" s="40">
        <v>12</v>
      </c>
      <c r="B19" s="44" t="s">
        <v>45</v>
      </c>
      <c r="C19" s="35" t="s">
        <v>46</v>
      </c>
      <c r="D19" s="39">
        <v>1000</v>
      </c>
      <c r="E19" s="28"/>
      <c r="F19" s="28"/>
      <c r="G19" s="13">
        <f t="shared" si="0"/>
        <v>0</v>
      </c>
      <c r="H19" s="31"/>
      <c r="I19" s="13">
        <f t="shared" si="1"/>
        <v>0</v>
      </c>
      <c r="J19" s="13">
        <f t="shared" si="2"/>
        <v>0</v>
      </c>
      <c r="K19" s="13">
        <f t="shared" si="3"/>
        <v>0</v>
      </c>
      <c r="L19" s="13">
        <f t="shared" si="4"/>
        <v>0</v>
      </c>
      <c r="M19" s="13">
        <f t="shared" si="5"/>
        <v>0</v>
      </c>
      <c r="N19" s="13">
        <f t="shared" si="6"/>
        <v>0</v>
      </c>
      <c r="O19" s="13">
        <f t="shared" si="7"/>
        <v>0</v>
      </c>
    </row>
    <row r="20" spans="1:18" s="5" customFormat="1" ht="26.4" x14ac:dyDescent="0.25">
      <c r="A20" s="40">
        <v>13</v>
      </c>
      <c r="B20" s="45" t="s">
        <v>25</v>
      </c>
      <c r="C20" s="23" t="s">
        <v>19</v>
      </c>
      <c r="D20" s="24">
        <v>135</v>
      </c>
      <c r="E20" s="30"/>
      <c r="F20" s="13"/>
      <c r="G20" s="13">
        <f>F20*E20</f>
        <v>0</v>
      </c>
      <c r="H20" s="32">
        <v>0</v>
      </c>
      <c r="I20" s="13">
        <f>G20*0.62</f>
        <v>0</v>
      </c>
      <c r="J20" s="13">
        <f t="shared" ref="J20:J40" si="8">SUM(G20:I20)</f>
        <v>0</v>
      </c>
      <c r="K20" s="13">
        <f t="shared" ref="K20:K40" si="9">D20*E20</f>
        <v>0</v>
      </c>
      <c r="L20" s="13">
        <f t="shared" ref="L20:L40" si="10">D20*G20</f>
        <v>0</v>
      </c>
      <c r="M20" s="13">
        <f>H20*D20</f>
        <v>0</v>
      </c>
      <c r="N20" s="13">
        <f t="shared" ref="N20:N40" si="11">I20*D20</f>
        <v>0</v>
      </c>
      <c r="O20" s="13">
        <f t="shared" ref="O20:O40" si="12">SUM(L20:N20)</f>
        <v>0</v>
      </c>
    </row>
    <row r="21" spans="1:18" s="5" customFormat="1" ht="26.4" x14ac:dyDescent="0.25">
      <c r="A21" s="40">
        <v>14</v>
      </c>
      <c r="B21" s="45" t="s">
        <v>26</v>
      </c>
      <c r="C21" s="23" t="s">
        <v>18</v>
      </c>
      <c r="D21" s="24">
        <v>579</v>
      </c>
      <c r="E21" s="30"/>
      <c r="F21" s="13"/>
      <c r="G21" s="13">
        <f t="shared" ref="G21:G40" si="13">F21*E21</f>
        <v>0</v>
      </c>
      <c r="H21" s="32">
        <v>0</v>
      </c>
      <c r="I21" s="13">
        <f t="shared" ref="I21:I40" si="14">G21*0.62</f>
        <v>0</v>
      </c>
      <c r="J21" s="13">
        <f t="shared" si="8"/>
        <v>0</v>
      </c>
      <c r="K21" s="13">
        <f t="shared" si="9"/>
        <v>0</v>
      </c>
      <c r="L21" s="13">
        <f t="shared" si="10"/>
        <v>0</v>
      </c>
      <c r="M21" s="13">
        <f>H21*D21</f>
        <v>0</v>
      </c>
      <c r="N21" s="13">
        <f t="shared" si="11"/>
        <v>0</v>
      </c>
      <c r="O21" s="13">
        <f t="shared" si="12"/>
        <v>0</v>
      </c>
    </row>
    <row r="22" spans="1:18" s="5" customFormat="1" ht="15" customHeight="1" x14ac:dyDescent="0.25">
      <c r="A22" s="40">
        <v>15</v>
      </c>
      <c r="B22" s="45" t="s">
        <v>27</v>
      </c>
      <c r="C22" s="23" t="s">
        <v>20</v>
      </c>
      <c r="D22" s="24">
        <v>54</v>
      </c>
      <c r="E22" s="30"/>
      <c r="F22" s="13"/>
      <c r="G22" s="13">
        <f t="shared" si="13"/>
        <v>0</v>
      </c>
      <c r="H22" s="32"/>
      <c r="I22" s="13">
        <f t="shared" si="14"/>
        <v>0</v>
      </c>
      <c r="J22" s="13">
        <f t="shared" si="8"/>
        <v>0</v>
      </c>
      <c r="K22" s="13">
        <f t="shared" si="9"/>
        <v>0</v>
      </c>
      <c r="L22" s="13">
        <f t="shared" si="10"/>
        <v>0</v>
      </c>
      <c r="M22" s="13">
        <f>H22*D22</f>
        <v>0</v>
      </c>
      <c r="N22" s="13">
        <f t="shared" si="11"/>
        <v>0</v>
      </c>
      <c r="O22" s="13">
        <f t="shared" si="12"/>
        <v>0</v>
      </c>
    </row>
    <row r="23" spans="1:18" s="5" customFormat="1" ht="16.8" customHeight="1" x14ac:dyDescent="0.25">
      <c r="A23" s="40">
        <v>16</v>
      </c>
      <c r="B23" s="45" t="s">
        <v>28</v>
      </c>
      <c r="C23" s="23" t="s">
        <v>20</v>
      </c>
      <c r="D23" s="24">
        <v>85</v>
      </c>
      <c r="E23" s="30"/>
      <c r="F23" s="13"/>
      <c r="G23" s="13">
        <f t="shared" si="13"/>
        <v>0</v>
      </c>
      <c r="H23" s="32"/>
      <c r="I23" s="13">
        <f t="shared" si="14"/>
        <v>0</v>
      </c>
      <c r="J23" s="13">
        <f t="shared" si="8"/>
        <v>0</v>
      </c>
      <c r="K23" s="13">
        <f t="shared" si="9"/>
        <v>0</v>
      </c>
      <c r="L23" s="13">
        <f t="shared" si="10"/>
        <v>0</v>
      </c>
      <c r="M23" s="13">
        <f>H23*D23</f>
        <v>0</v>
      </c>
      <c r="N23" s="13">
        <f t="shared" si="11"/>
        <v>0</v>
      </c>
      <c r="O23" s="13">
        <f t="shared" si="12"/>
        <v>0</v>
      </c>
    </row>
    <row r="24" spans="1:18" s="5" customFormat="1" ht="26.4" x14ac:dyDescent="0.25">
      <c r="A24" s="40">
        <v>17</v>
      </c>
      <c r="B24" s="45" t="s">
        <v>24</v>
      </c>
      <c r="C24" s="23" t="s">
        <v>20</v>
      </c>
      <c r="D24" s="24">
        <v>179</v>
      </c>
      <c r="E24" s="30"/>
      <c r="F24" s="13"/>
      <c r="G24" s="13">
        <f t="shared" si="13"/>
        <v>0</v>
      </c>
      <c r="H24" s="32"/>
      <c r="I24" s="13">
        <f t="shared" si="14"/>
        <v>0</v>
      </c>
      <c r="J24" s="13">
        <f t="shared" si="8"/>
        <v>0</v>
      </c>
      <c r="K24" s="13">
        <f t="shared" si="9"/>
        <v>0</v>
      </c>
      <c r="L24" s="13">
        <f t="shared" si="10"/>
        <v>0</v>
      </c>
      <c r="M24" s="13">
        <f t="shared" ref="M24:M29" si="15">D24*H24</f>
        <v>0</v>
      </c>
      <c r="N24" s="13">
        <f t="shared" si="11"/>
        <v>0</v>
      </c>
      <c r="O24" s="13">
        <f t="shared" si="12"/>
        <v>0</v>
      </c>
    </row>
    <row r="25" spans="1:18" s="27" customFormat="1" ht="26.4" x14ac:dyDescent="0.25">
      <c r="A25" s="40">
        <v>18</v>
      </c>
      <c r="B25" s="46" t="s">
        <v>49</v>
      </c>
      <c r="C25" s="23" t="s">
        <v>33</v>
      </c>
      <c r="D25" s="24">
        <v>7</v>
      </c>
      <c r="E25" s="30"/>
      <c r="F25" s="13"/>
      <c r="G25" s="13">
        <f t="shared" si="13"/>
        <v>0</v>
      </c>
      <c r="H25" s="32"/>
      <c r="I25" s="13">
        <f t="shared" si="14"/>
        <v>0</v>
      </c>
      <c r="J25" s="13">
        <f>SUM(G25:I25)</f>
        <v>0</v>
      </c>
      <c r="K25" s="13">
        <f t="shared" si="9"/>
        <v>0</v>
      </c>
      <c r="L25" s="13">
        <f t="shared" si="10"/>
        <v>0</v>
      </c>
      <c r="M25" s="13">
        <f t="shared" si="15"/>
        <v>0</v>
      </c>
      <c r="N25" s="13">
        <f t="shared" si="11"/>
        <v>0</v>
      </c>
      <c r="O25" s="13">
        <f t="shared" si="12"/>
        <v>0</v>
      </c>
      <c r="Q25" s="5"/>
      <c r="R25" s="5"/>
    </row>
    <row r="26" spans="1:18" s="27" customFormat="1" x14ac:dyDescent="0.25">
      <c r="A26" s="40">
        <v>19</v>
      </c>
      <c r="B26" s="41" t="s">
        <v>50</v>
      </c>
      <c r="C26" s="23" t="s">
        <v>39</v>
      </c>
      <c r="D26" s="24">
        <v>16</v>
      </c>
      <c r="E26" s="30"/>
      <c r="F26" s="13"/>
      <c r="G26" s="13">
        <v>0</v>
      </c>
      <c r="H26" s="32"/>
      <c r="I26" s="13">
        <f t="shared" si="14"/>
        <v>0</v>
      </c>
      <c r="J26" s="13">
        <f t="shared" ref="J26:J28" si="16">SUM(G26:I26)</f>
        <v>0</v>
      </c>
      <c r="K26" s="13">
        <f t="shared" si="9"/>
        <v>0</v>
      </c>
      <c r="L26" s="13">
        <f t="shared" si="10"/>
        <v>0</v>
      </c>
      <c r="M26" s="13">
        <f t="shared" si="15"/>
        <v>0</v>
      </c>
      <c r="N26" s="13">
        <f t="shared" si="11"/>
        <v>0</v>
      </c>
      <c r="O26" s="13">
        <f t="shared" si="12"/>
        <v>0</v>
      </c>
      <c r="Q26" s="5"/>
      <c r="R26" s="5"/>
    </row>
    <row r="27" spans="1:18" s="27" customFormat="1" x14ac:dyDescent="0.25">
      <c r="A27" s="40">
        <v>20</v>
      </c>
      <c r="B27" s="41" t="s">
        <v>47</v>
      </c>
      <c r="C27" s="23" t="s">
        <v>48</v>
      </c>
      <c r="D27" s="24">
        <v>12</v>
      </c>
      <c r="E27" s="30"/>
      <c r="F27" s="13"/>
      <c r="G27" s="13">
        <v>0</v>
      </c>
      <c r="H27" s="32"/>
      <c r="I27" s="13">
        <f t="shared" si="14"/>
        <v>0</v>
      </c>
      <c r="J27" s="13">
        <f t="shared" si="16"/>
        <v>0</v>
      </c>
      <c r="K27" s="13">
        <f t="shared" si="9"/>
        <v>0</v>
      </c>
      <c r="L27" s="13">
        <f t="shared" si="10"/>
        <v>0</v>
      </c>
      <c r="M27" s="13">
        <f t="shared" si="15"/>
        <v>0</v>
      </c>
      <c r="N27" s="13">
        <f t="shared" si="11"/>
        <v>0</v>
      </c>
      <c r="O27" s="13">
        <f t="shared" si="12"/>
        <v>0</v>
      </c>
      <c r="Q27" s="5"/>
      <c r="R27" s="5"/>
    </row>
    <row r="28" spans="1:18" s="27" customFormat="1" x14ac:dyDescent="0.25">
      <c r="A28" s="40">
        <v>21</v>
      </c>
      <c r="B28" s="41" t="s">
        <v>51</v>
      </c>
      <c r="C28" s="23" t="s">
        <v>39</v>
      </c>
      <c r="D28" s="24">
        <v>14</v>
      </c>
      <c r="E28" s="30"/>
      <c r="F28" s="13"/>
      <c r="G28" s="13">
        <v>0</v>
      </c>
      <c r="H28" s="32"/>
      <c r="I28" s="13">
        <f t="shared" si="14"/>
        <v>0</v>
      </c>
      <c r="J28" s="13">
        <f t="shared" si="16"/>
        <v>0</v>
      </c>
      <c r="K28" s="13">
        <f t="shared" si="9"/>
        <v>0</v>
      </c>
      <c r="L28" s="13">
        <f t="shared" si="10"/>
        <v>0</v>
      </c>
      <c r="M28" s="13">
        <f t="shared" si="15"/>
        <v>0</v>
      </c>
      <c r="N28" s="13">
        <f t="shared" si="11"/>
        <v>0</v>
      </c>
      <c r="O28" s="13">
        <f t="shared" si="12"/>
        <v>0</v>
      </c>
      <c r="Q28" s="5"/>
      <c r="R28" s="5"/>
    </row>
    <row r="29" spans="1:18" s="5" customFormat="1" ht="16.5" customHeight="1" x14ac:dyDescent="0.25">
      <c r="A29" s="40">
        <v>22</v>
      </c>
      <c r="B29" s="47" t="s">
        <v>29</v>
      </c>
      <c r="C29" s="23" t="s">
        <v>20</v>
      </c>
      <c r="D29" s="24">
        <v>82</v>
      </c>
      <c r="E29" s="30"/>
      <c r="F29" s="13"/>
      <c r="G29" s="13">
        <f t="shared" si="13"/>
        <v>0</v>
      </c>
      <c r="H29" s="32"/>
      <c r="I29" s="13">
        <f t="shared" si="14"/>
        <v>0</v>
      </c>
      <c r="J29" s="13">
        <f t="shared" si="8"/>
        <v>0</v>
      </c>
      <c r="K29" s="13">
        <f t="shared" si="9"/>
        <v>0</v>
      </c>
      <c r="L29" s="13">
        <f t="shared" si="10"/>
        <v>0</v>
      </c>
      <c r="M29" s="13">
        <f t="shared" si="15"/>
        <v>0</v>
      </c>
      <c r="N29" s="13">
        <f t="shared" si="11"/>
        <v>0</v>
      </c>
      <c r="O29" s="13">
        <f t="shared" si="12"/>
        <v>0</v>
      </c>
    </row>
    <row r="30" spans="1:18" s="5" customFormat="1" ht="26.4" x14ac:dyDescent="0.25">
      <c r="A30" s="40">
        <v>23</v>
      </c>
      <c r="B30" s="42" t="s">
        <v>30</v>
      </c>
      <c r="C30" s="23" t="s">
        <v>20</v>
      </c>
      <c r="D30" s="24">
        <v>179</v>
      </c>
      <c r="E30" s="30"/>
      <c r="F30" s="13"/>
      <c r="G30" s="13">
        <f t="shared" si="13"/>
        <v>0</v>
      </c>
      <c r="H30" s="32"/>
      <c r="I30" s="13">
        <f t="shared" si="14"/>
        <v>0</v>
      </c>
      <c r="J30" s="13">
        <f t="shared" si="8"/>
        <v>0</v>
      </c>
      <c r="K30" s="13">
        <f t="shared" si="9"/>
        <v>0</v>
      </c>
      <c r="L30" s="13">
        <f t="shared" si="10"/>
        <v>0</v>
      </c>
      <c r="M30" s="13">
        <f t="shared" ref="M30:M40" si="17">H30*D30</f>
        <v>0</v>
      </c>
      <c r="N30" s="13">
        <f t="shared" si="11"/>
        <v>0</v>
      </c>
      <c r="O30" s="13">
        <f t="shared" si="12"/>
        <v>0</v>
      </c>
    </row>
    <row r="31" spans="1:18" s="5" customFormat="1" ht="39.6" x14ac:dyDescent="0.25">
      <c r="A31" s="40">
        <v>24</v>
      </c>
      <c r="B31" s="42" t="s">
        <v>64</v>
      </c>
      <c r="C31" s="23" t="s">
        <v>18</v>
      </c>
      <c r="D31" s="24">
        <v>3</v>
      </c>
      <c r="E31" s="30"/>
      <c r="F31" s="13"/>
      <c r="G31" s="13">
        <f t="shared" si="13"/>
        <v>0</v>
      </c>
      <c r="H31" s="32"/>
      <c r="I31" s="13">
        <f t="shared" si="14"/>
        <v>0</v>
      </c>
      <c r="J31" s="13">
        <f t="shared" ref="J31:J39" si="18">SUM(G31:I31)</f>
        <v>0</v>
      </c>
      <c r="K31" s="13">
        <f t="shared" si="9"/>
        <v>0</v>
      </c>
      <c r="L31" s="13">
        <f t="shared" si="10"/>
        <v>0</v>
      </c>
      <c r="M31" s="13">
        <f t="shared" si="17"/>
        <v>0</v>
      </c>
      <c r="N31" s="13">
        <f t="shared" si="11"/>
        <v>0</v>
      </c>
      <c r="O31" s="13">
        <f t="shared" si="12"/>
        <v>0</v>
      </c>
    </row>
    <row r="32" spans="1:18" s="5" customFormat="1" ht="39.6" x14ac:dyDescent="0.25">
      <c r="A32" s="40">
        <v>25</v>
      </c>
      <c r="B32" s="42" t="s">
        <v>57</v>
      </c>
      <c r="C32" s="23" t="s">
        <v>18</v>
      </c>
      <c r="D32" s="24">
        <v>1</v>
      </c>
      <c r="E32" s="30"/>
      <c r="F32" s="13"/>
      <c r="G32" s="13">
        <f t="shared" si="13"/>
        <v>0</v>
      </c>
      <c r="H32" s="32"/>
      <c r="I32" s="13">
        <f t="shared" si="14"/>
        <v>0</v>
      </c>
      <c r="J32" s="13">
        <f t="shared" si="18"/>
        <v>0</v>
      </c>
      <c r="K32" s="13">
        <f t="shared" si="9"/>
        <v>0</v>
      </c>
      <c r="L32" s="13">
        <f t="shared" si="10"/>
        <v>0</v>
      </c>
      <c r="M32" s="13">
        <f t="shared" si="17"/>
        <v>0</v>
      </c>
      <c r="N32" s="13">
        <f t="shared" si="11"/>
        <v>0</v>
      </c>
      <c r="O32" s="13">
        <f t="shared" si="12"/>
        <v>0</v>
      </c>
    </row>
    <row r="33" spans="1:18" s="5" customFormat="1" ht="44.4" customHeight="1" x14ac:dyDescent="0.25">
      <c r="A33" s="47">
        <v>26</v>
      </c>
      <c r="B33" s="48" t="s">
        <v>91</v>
      </c>
      <c r="C33" s="23" t="s">
        <v>18</v>
      </c>
      <c r="D33" s="24">
        <v>1</v>
      </c>
      <c r="E33" s="30"/>
      <c r="F33" s="13"/>
      <c r="G33" s="13">
        <f t="shared" si="13"/>
        <v>0</v>
      </c>
      <c r="H33" s="32"/>
      <c r="I33" s="13">
        <f t="shared" si="14"/>
        <v>0</v>
      </c>
      <c r="J33" s="13">
        <f t="shared" si="18"/>
        <v>0</v>
      </c>
      <c r="K33" s="13">
        <f t="shared" si="9"/>
        <v>0</v>
      </c>
      <c r="L33" s="13">
        <f t="shared" si="10"/>
        <v>0</v>
      </c>
      <c r="M33" s="13">
        <f t="shared" si="17"/>
        <v>0</v>
      </c>
      <c r="N33" s="13">
        <f t="shared" si="11"/>
        <v>0</v>
      </c>
      <c r="O33" s="13">
        <f t="shared" si="12"/>
        <v>0</v>
      </c>
    </row>
    <row r="34" spans="1:18" s="5" customFormat="1" ht="51.6" customHeight="1" x14ac:dyDescent="0.25">
      <c r="A34" s="47" t="s">
        <v>93</v>
      </c>
      <c r="B34" s="48" t="s">
        <v>94</v>
      </c>
      <c r="C34" s="23" t="s">
        <v>18</v>
      </c>
      <c r="D34" s="24">
        <v>1</v>
      </c>
      <c r="E34" s="30"/>
      <c r="F34" s="13"/>
      <c r="G34" s="13"/>
      <c r="H34" s="32"/>
      <c r="I34" s="13"/>
      <c r="J34" s="13"/>
      <c r="K34" s="13"/>
      <c r="L34" s="13"/>
      <c r="M34" s="13"/>
      <c r="N34" s="13"/>
      <c r="O34" s="13"/>
    </row>
    <row r="35" spans="1:18" s="5" customFormat="1" ht="26.4" x14ac:dyDescent="0.25">
      <c r="A35" s="47">
        <v>27</v>
      </c>
      <c r="B35" s="42" t="s">
        <v>65</v>
      </c>
      <c r="C35" s="23" t="s">
        <v>19</v>
      </c>
      <c r="D35" s="24">
        <v>306</v>
      </c>
      <c r="E35" s="30"/>
      <c r="F35" s="13"/>
      <c r="G35" s="13">
        <f t="shared" si="13"/>
        <v>0</v>
      </c>
      <c r="H35" s="32"/>
      <c r="I35" s="13">
        <f t="shared" si="14"/>
        <v>0</v>
      </c>
      <c r="J35" s="13">
        <f t="shared" si="18"/>
        <v>0</v>
      </c>
      <c r="K35" s="13">
        <f t="shared" si="9"/>
        <v>0</v>
      </c>
      <c r="L35" s="13">
        <f t="shared" si="10"/>
        <v>0</v>
      </c>
      <c r="M35" s="13">
        <f t="shared" si="17"/>
        <v>0</v>
      </c>
      <c r="N35" s="13">
        <f t="shared" si="11"/>
        <v>0</v>
      </c>
      <c r="O35" s="13">
        <f t="shared" si="12"/>
        <v>0</v>
      </c>
    </row>
    <row r="36" spans="1:18" s="5" customFormat="1" x14ac:dyDescent="0.25">
      <c r="A36" s="40">
        <v>28</v>
      </c>
      <c r="B36" s="42" t="s">
        <v>52</v>
      </c>
      <c r="C36" s="23" t="s">
        <v>21</v>
      </c>
      <c r="D36" s="24">
        <v>3054</v>
      </c>
      <c r="E36" s="30"/>
      <c r="F36" s="13"/>
      <c r="G36" s="13">
        <f t="shared" si="13"/>
        <v>0</v>
      </c>
      <c r="H36" s="32"/>
      <c r="I36" s="13">
        <f t="shared" si="14"/>
        <v>0</v>
      </c>
      <c r="J36" s="13">
        <f t="shared" si="18"/>
        <v>0</v>
      </c>
      <c r="K36" s="13">
        <f t="shared" si="9"/>
        <v>0</v>
      </c>
      <c r="L36" s="13">
        <f t="shared" si="10"/>
        <v>0</v>
      </c>
      <c r="M36" s="13">
        <f t="shared" si="17"/>
        <v>0</v>
      </c>
      <c r="N36" s="13">
        <f t="shared" si="11"/>
        <v>0</v>
      </c>
      <c r="O36" s="13">
        <f t="shared" si="12"/>
        <v>0</v>
      </c>
    </row>
    <row r="37" spans="1:18" s="5" customFormat="1" x14ac:dyDescent="0.25">
      <c r="A37" s="47">
        <v>29</v>
      </c>
      <c r="B37" s="42" t="s">
        <v>53</v>
      </c>
      <c r="C37" s="23" t="s">
        <v>48</v>
      </c>
      <c r="D37" s="24">
        <v>15785</v>
      </c>
      <c r="E37" s="30"/>
      <c r="F37" s="13"/>
      <c r="G37" s="13">
        <v>0</v>
      </c>
      <c r="H37" s="32"/>
      <c r="I37" s="13"/>
      <c r="J37" s="13"/>
      <c r="K37" s="13">
        <f t="shared" si="9"/>
        <v>0</v>
      </c>
      <c r="L37" s="13"/>
      <c r="M37" s="13">
        <f t="shared" si="17"/>
        <v>0</v>
      </c>
      <c r="N37" s="13"/>
      <c r="O37" s="13"/>
    </row>
    <row r="38" spans="1:18" s="5" customFormat="1" ht="26.4" x14ac:dyDescent="0.25">
      <c r="A38" s="47">
        <v>30</v>
      </c>
      <c r="B38" s="42" t="s">
        <v>54</v>
      </c>
      <c r="C38" s="23" t="s">
        <v>19</v>
      </c>
      <c r="D38" s="24">
        <v>95</v>
      </c>
      <c r="E38" s="30"/>
      <c r="F38" s="13"/>
      <c r="G38" s="13">
        <f t="shared" si="13"/>
        <v>0</v>
      </c>
      <c r="H38" s="32"/>
      <c r="I38" s="13">
        <f t="shared" si="14"/>
        <v>0</v>
      </c>
      <c r="J38" s="13">
        <f t="shared" si="18"/>
        <v>0</v>
      </c>
      <c r="K38" s="13">
        <f t="shared" si="9"/>
        <v>0</v>
      </c>
      <c r="L38" s="13">
        <f t="shared" si="10"/>
        <v>0</v>
      </c>
      <c r="M38" s="13">
        <f t="shared" si="17"/>
        <v>0</v>
      </c>
      <c r="N38" s="13">
        <f t="shared" si="11"/>
        <v>0</v>
      </c>
      <c r="O38" s="13">
        <f t="shared" si="12"/>
        <v>0</v>
      </c>
    </row>
    <row r="39" spans="1:18" s="5" customFormat="1" ht="26.4" x14ac:dyDescent="0.25">
      <c r="A39" s="47">
        <v>31</v>
      </c>
      <c r="B39" s="42" t="s">
        <v>31</v>
      </c>
      <c r="C39" s="23" t="s">
        <v>19</v>
      </c>
      <c r="D39" s="26">
        <v>347</v>
      </c>
      <c r="E39" s="30"/>
      <c r="F39" s="13"/>
      <c r="G39" s="13">
        <f t="shared" si="13"/>
        <v>0</v>
      </c>
      <c r="H39" s="32"/>
      <c r="I39" s="13">
        <f t="shared" si="14"/>
        <v>0</v>
      </c>
      <c r="J39" s="13">
        <f t="shared" si="18"/>
        <v>0</v>
      </c>
      <c r="K39" s="13">
        <f t="shared" si="9"/>
        <v>0</v>
      </c>
      <c r="L39" s="13">
        <f t="shared" si="10"/>
        <v>0</v>
      </c>
      <c r="M39" s="13">
        <f t="shared" si="17"/>
        <v>0</v>
      </c>
      <c r="N39" s="13">
        <f t="shared" si="11"/>
        <v>0</v>
      </c>
      <c r="O39" s="13">
        <f t="shared" si="12"/>
        <v>0</v>
      </c>
    </row>
    <row r="40" spans="1:18" x14ac:dyDescent="0.3">
      <c r="A40" s="47">
        <v>32</v>
      </c>
      <c r="B40" s="47" t="s">
        <v>32</v>
      </c>
      <c r="C40" s="14" t="s">
        <v>21</v>
      </c>
      <c r="D40" s="24">
        <v>6930</v>
      </c>
      <c r="E40" s="30"/>
      <c r="F40" s="13"/>
      <c r="G40" s="13">
        <f t="shared" si="13"/>
        <v>0</v>
      </c>
      <c r="H40" s="32"/>
      <c r="I40" s="13">
        <f t="shared" si="14"/>
        <v>0</v>
      </c>
      <c r="J40" s="13">
        <f t="shared" si="8"/>
        <v>0</v>
      </c>
      <c r="K40" s="13">
        <f t="shared" si="9"/>
        <v>0</v>
      </c>
      <c r="L40" s="13">
        <f t="shared" si="10"/>
        <v>0</v>
      </c>
      <c r="M40" s="13">
        <f t="shared" si="17"/>
        <v>0</v>
      </c>
      <c r="N40" s="13">
        <f t="shared" si="11"/>
        <v>0</v>
      </c>
      <c r="O40" s="13">
        <f t="shared" si="12"/>
        <v>0</v>
      </c>
      <c r="Q40" s="5"/>
      <c r="R40" s="5"/>
    </row>
    <row r="41" spans="1:18" x14ac:dyDescent="0.3">
      <c r="A41" s="5">
        <v>33</v>
      </c>
      <c r="B41" s="47" t="s">
        <v>92</v>
      </c>
      <c r="C41" s="23" t="s">
        <v>18</v>
      </c>
      <c r="D41" s="24">
        <v>1</v>
      </c>
      <c r="E41" s="30"/>
      <c r="F41" s="13"/>
      <c r="G41" s="13"/>
      <c r="H41" s="87"/>
      <c r="I41" s="13"/>
      <c r="J41" s="13"/>
      <c r="K41" s="13"/>
      <c r="L41" s="13"/>
      <c r="M41" s="13"/>
      <c r="N41" s="13"/>
      <c r="O41" s="13"/>
      <c r="Q41" s="5"/>
      <c r="R41" s="5"/>
    </row>
    <row r="42" spans="1:18" x14ac:dyDescent="0.3">
      <c r="B42" s="1"/>
      <c r="C42" s="1"/>
      <c r="D42" s="1"/>
      <c r="E42" s="1"/>
      <c r="F42" s="1"/>
      <c r="G42" s="1"/>
      <c r="H42" s="1"/>
      <c r="I42" s="1"/>
      <c r="J42" s="1"/>
      <c r="K42" s="86">
        <f>SUM(K20:K40)</f>
        <v>0</v>
      </c>
      <c r="L42" s="86">
        <f>SUM(L20:L40)</f>
        <v>0</v>
      </c>
      <c r="M42" s="86">
        <f>SUM(M20:M40)</f>
        <v>0</v>
      </c>
      <c r="N42" s="86">
        <f>SUM(N20:N40)</f>
        <v>0</v>
      </c>
      <c r="O42" s="86">
        <f>SUM(O20:O40)</f>
        <v>0</v>
      </c>
      <c r="Q42" s="5"/>
      <c r="R42" s="5"/>
    </row>
    <row r="43" spans="1:18" x14ac:dyDescent="0.3">
      <c r="B43" s="4"/>
      <c r="C43" s="3"/>
      <c r="D43" s="2"/>
      <c r="E43" s="9"/>
      <c r="F43" s="9"/>
      <c r="G43" s="8"/>
      <c r="H43" s="8"/>
      <c r="I43" s="8"/>
      <c r="J43" s="10" t="s">
        <v>3</v>
      </c>
      <c r="K43" s="12">
        <f>SUM(K42:K42)</f>
        <v>0</v>
      </c>
      <c r="L43" s="11">
        <f>SUM(L42:L42)</f>
        <v>0</v>
      </c>
      <c r="M43" s="11">
        <f>SUM(M42:M42)</f>
        <v>0</v>
      </c>
      <c r="N43" s="11">
        <f>SUM(N42:N42)</f>
        <v>0</v>
      </c>
      <c r="O43" s="6">
        <f>SUM(O42:O42)</f>
        <v>0</v>
      </c>
    </row>
    <row r="44" spans="1:18" x14ac:dyDescent="0.3">
      <c r="E44" s="9"/>
      <c r="F44" s="9"/>
      <c r="G44" s="8"/>
      <c r="H44" s="8"/>
      <c r="I44" s="8"/>
      <c r="J44" s="10" t="s">
        <v>2</v>
      </c>
      <c r="K44" s="7"/>
      <c r="L44" s="7"/>
      <c r="M44" s="7"/>
      <c r="N44" s="7"/>
      <c r="O44" s="6">
        <f>L43*24.09%</f>
        <v>0</v>
      </c>
    </row>
    <row r="45" spans="1:18" x14ac:dyDescent="0.3">
      <c r="E45" s="9"/>
      <c r="F45" s="9"/>
      <c r="G45" s="8"/>
      <c r="H45" s="8"/>
      <c r="I45" s="8"/>
      <c r="J45" s="8"/>
      <c r="K45" s="7" t="s">
        <v>1</v>
      </c>
      <c r="L45" s="7" t="s">
        <v>0</v>
      </c>
      <c r="M45" s="7"/>
      <c r="N45" s="7"/>
      <c r="O45" s="6"/>
    </row>
    <row r="49" spans="7:7" ht="16.8" x14ac:dyDescent="0.3">
      <c r="G49" s="84" t="s">
        <v>87</v>
      </c>
    </row>
  </sheetData>
  <mergeCells count="7">
    <mergeCell ref="C2:O2"/>
    <mergeCell ref="A6:A7"/>
    <mergeCell ref="B6:B7"/>
    <mergeCell ref="C6:C7"/>
    <mergeCell ref="D6:D7"/>
    <mergeCell ref="E6:J6"/>
    <mergeCell ref="K6:O6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F4BE8A-A214-41CE-936A-6178360F4989}">
  <sheetPr>
    <pageSetUpPr fitToPage="1"/>
  </sheetPr>
  <dimension ref="A1:H25"/>
  <sheetViews>
    <sheetView workbookViewId="0">
      <selection activeCell="A24" sqref="A24:E24"/>
    </sheetView>
  </sheetViews>
  <sheetFormatPr defaultRowHeight="14.4" x14ac:dyDescent="0.3"/>
  <sheetData>
    <row r="1" spans="1:8" ht="15" thickBot="1" x14ac:dyDescent="0.35">
      <c r="A1" s="108"/>
      <c r="B1" s="108"/>
      <c r="C1" s="108"/>
      <c r="D1" s="108"/>
      <c r="E1" s="108"/>
      <c r="F1" s="108"/>
      <c r="G1" s="108"/>
      <c r="H1" s="108"/>
    </row>
    <row r="2" spans="1:8" ht="15.6" x14ac:dyDescent="0.3">
      <c r="A2" s="109" t="s">
        <v>66</v>
      </c>
      <c r="B2" s="109"/>
      <c r="C2" s="109"/>
      <c r="D2" s="109"/>
      <c r="E2" s="109"/>
      <c r="F2" s="109"/>
      <c r="G2" s="109"/>
      <c r="H2" s="109"/>
    </row>
    <row r="3" spans="1:8" x14ac:dyDescent="0.3">
      <c r="A3" s="50" t="s">
        <v>79</v>
      </c>
    </row>
    <row r="4" spans="1:8" x14ac:dyDescent="0.3">
      <c r="A4" s="50" t="s">
        <v>80</v>
      </c>
    </row>
    <row r="5" spans="1:8" x14ac:dyDescent="0.3">
      <c r="A5" s="50" t="s">
        <v>81</v>
      </c>
    </row>
    <row r="6" spans="1:8" ht="15" thickBot="1" x14ac:dyDescent="0.35">
      <c r="E6" s="51" t="s">
        <v>67</v>
      </c>
      <c r="F6" s="49"/>
    </row>
    <row r="7" spans="1:8" ht="15" thickBot="1" x14ac:dyDescent="0.35">
      <c r="E7" s="51" t="s">
        <v>68</v>
      </c>
      <c r="F7" s="49"/>
    </row>
    <row r="8" spans="1:8" x14ac:dyDescent="0.3">
      <c r="F8" s="52"/>
    </row>
    <row r="9" spans="1:8" ht="15" thickBot="1" x14ac:dyDescent="0.35"/>
    <row r="10" spans="1:8" ht="15" thickBot="1" x14ac:dyDescent="0.35">
      <c r="A10" s="110" t="s">
        <v>17</v>
      </c>
      <c r="B10" s="110" t="s">
        <v>69</v>
      </c>
      <c r="C10" s="110" t="s">
        <v>70</v>
      </c>
      <c r="D10" s="110" t="s">
        <v>71</v>
      </c>
      <c r="E10" s="112" t="s">
        <v>72</v>
      </c>
      <c r="F10" s="113"/>
      <c r="G10" s="114"/>
      <c r="H10" s="115" t="s">
        <v>8</v>
      </c>
    </row>
    <row r="11" spans="1:8" ht="65.400000000000006" customHeight="1" thickBot="1" x14ac:dyDescent="0.35">
      <c r="A11" s="111"/>
      <c r="B11" s="111"/>
      <c r="C11" s="111"/>
      <c r="D11" s="111"/>
      <c r="E11" s="53" t="s">
        <v>73</v>
      </c>
      <c r="F11" s="53" t="s">
        <v>74</v>
      </c>
      <c r="G11" s="53" t="s">
        <v>75</v>
      </c>
      <c r="H11" s="116"/>
    </row>
    <row r="12" spans="1:8" ht="15" thickBot="1" x14ac:dyDescent="0.35">
      <c r="A12" s="54"/>
      <c r="B12" s="55"/>
      <c r="C12" s="56"/>
      <c r="D12" s="55"/>
      <c r="E12" s="55"/>
      <c r="F12" s="55"/>
      <c r="G12" s="55"/>
      <c r="H12" s="55"/>
    </row>
    <row r="13" spans="1:8" ht="15" thickBot="1" x14ac:dyDescent="0.35">
      <c r="A13" s="54"/>
      <c r="B13" s="55"/>
      <c r="C13" s="56"/>
      <c r="D13" s="55"/>
      <c r="E13" s="55"/>
      <c r="F13" s="55"/>
      <c r="G13" s="55"/>
      <c r="H13" s="55"/>
    </row>
    <row r="14" spans="1:8" ht="15" thickBot="1" x14ac:dyDescent="0.35">
      <c r="A14" s="54"/>
      <c r="B14" s="55"/>
      <c r="C14" s="56"/>
      <c r="D14" s="55"/>
      <c r="E14" s="55"/>
      <c r="F14" s="55"/>
      <c r="G14" s="55"/>
      <c r="H14" s="55"/>
    </row>
    <row r="15" spans="1:8" ht="15" thickBot="1" x14ac:dyDescent="0.35">
      <c r="A15" s="54"/>
      <c r="B15" s="55"/>
      <c r="C15" s="56"/>
      <c r="D15" s="55"/>
      <c r="E15" s="55"/>
      <c r="F15" s="55"/>
      <c r="G15" s="55"/>
      <c r="H15" s="55"/>
    </row>
    <row r="16" spans="1:8" ht="15" thickBot="1" x14ac:dyDescent="0.35">
      <c r="A16" s="57"/>
      <c r="B16" s="54"/>
      <c r="C16" s="56"/>
      <c r="D16" s="55"/>
      <c r="E16" s="55"/>
      <c r="F16" s="55"/>
      <c r="G16" s="55"/>
      <c r="H16" s="55"/>
    </row>
    <row r="17" spans="1:8" ht="15" thickBot="1" x14ac:dyDescent="0.35">
      <c r="A17" s="58"/>
      <c r="B17" s="59"/>
      <c r="C17" s="60" t="s">
        <v>76</v>
      </c>
      <c r="D17" s="55"/>
      <c r="E17" s="55"/>
      <c r="F17" s="55"/>
      <c r="G17" s="55"/>
      <c r="H17" s="55"/>
    </row>
    <row r="18" spans="1:8" ht="15" thickBot="1" x14ac:dyDescent="0.35">
      <c r="A18" s="100" t="s">
        <v>82</v>
      </c>
      <c r="B18" s="101"/>
      <c r="C18" s="102"/>
      <c r="D18" s="55"/>
      <c r="E18" s="52"/>
      <c r="F18" s="52"/>
      <c r="G18" s="52"/>
      <c r="H18" s="52"/>
    </row>
    <row r="19" spans="1:8" ht="15" thickBot="1" x14ac:dyDescent="0.35">
      <c r="A19" s="103" t="s">
        <v>77</v>
      </c>
      <c r="B19" s="104"/>
      <c r="C19" s="105"/>
      <c r="D19" s="55"/>
      <c r="E19" s="52"/>
      <c r="F19" s="52"/>
      <c r="G19" s="52"/>
      <c r="H19" s="52"/>
    </row>
    <row r="20" spans="1:8" ht="15" thickBot="1" x14ac:dyDescent="0.35">
      <c r="A20" s="100" t="s">
        <v>83</v>
      </c>
      <c r="B20" s="101"/>
      <c r="C20" s="106"/>
      <c r="D20" s="55"/>
      <c r="E20" s="52"/>
      <c r="F20" s="52"/>
      <c r="G20" s="52"/>
      <c r="H20" s="52"/>
    </row>
    <row r="21" spans="1:8" ht="15" thickBot="1" x14ac:dyDescent="0.35">
      <c r="A21" s="100" t="s">
        <v>78</v>
      </c>
      <c r="B21" s="101"/>
      <c r="C21" s="106"/>
      <c r="D21" s="55"/>
    </row>
    <row r="24" spans="1:8" ht="16.8" x14ac:dyDescent="0.3">
      <c r="A24" s="83"/>
      <c r="B24" s="64"/>
      <c r="C24" s="84" t="s">
        <v>87</v>
      </c>
      <c r="D24" s="83"/>
      <c r="E24" s="83"/>
      <c r="F24" s="107"/>
      <c r="G24" s="107"/>
      <c r="H24" s="107"/>
    </row>
    <row r="25" spans="1:8" x14ac:dyDescent="0.3">
      <c r="A25" s="52"/>
    </row>
  </sheetData>
  <mergeCells count="13">
    <mergeCell ref="A1:H1"/>
    <mergeCell ref="A2:H2"/>
    <mergeCell ref="A10:A11"/>
    <mergeCell ref="B10:B11"/>
    <mergeCell ref="C10:C11"/>
    <mergeCell ref="D10:D11"/>
    <mergeCell ref="E10:G10"/>
    <mergeCell ref="H10:H11"/>
    <mergeCell ref="A18:C18"/>
    <mergeCell ref="A19:C19"/>
    <mergeCell ref="A20:C20"/>
    <mergeCell ref="A21:C21"/>
    <mergeCell ref="F24:H24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1E5AE0-E4D3-492D-ABCF-F7899087BC6E}">
  <dimension ref="A1:E18"/>
  <sheetViews>
    <sheetView workbookViewId="0">
      <selection activeCell="G9" sqref="G9"/>
    </sheetView>
  </sheetViews>
  <sheetFormatPr defaultRowHeight="14.4" x14ac:dyDescent="0.3"/>
  <cols>
    <col min="5" max="5" width="20.77734375" customWidth="1"/>
  </cols>
  <sheetData>
    <row r="1" spans="1:5" x14ac:dyDescent="0.3">
      <c r="A1" s="120" t="s">
        <v>89</v>
      </c>
      <c r="B1" s="120"/>
      <c r="C1" s="120"/>
      <c r="D1" s="120"/>
      <c r="E1" s="120"/>
    </row>
    <row r="2" spans="1:5" x14ac:dyDescent="0.3">
      <c r="A2" s="61"/>
      <c r="B2" s="61"/>
      <c r="C2" s="62"/>
      <c r="D2" s="63"/>
      <c r="E2" s="61"/>
    </row>
    <row r="3" spans="1:5" x14ac:dyDescent="0.3">
      <c r="A3" s="61"/>
      <c r="B3" s="61"/>
      <c r="C3" s="61"/>
      <c r="D3" s="61"/>
      <c r="E3" s="61"/>
    </row>
    <row r="4" spans="1:5" x14ac:dyDescent="0.3">
      <c r="A4" s="64" t="s">
        <v>79</v>
      </c>
      <c r="B4" s="65"/>
      <c r="C4" s="65"/>
      <c r="D4" s="66"/>
      <c r="E4" s="66"/>
    </row>
    <row r="5" spans="1:5" x14ac:dyDescent="0.3">
      <c r="A5" s="61"/>
      <c r="B5" s="61"/>
      <c r="C5" s="61"/>
      <c r="D5" s="67"/>
      <c r="E5" s="63"/>
    </row>
    <row r="6" spans="1:5" x14ac:dyDescent="0.3">
      <c r="A6" s="64" t="s">
        <v>80</v>
      </c>
      <c r="B6" s="61"/>
      <c r="C6" s="68"/>
      <c r="D6" s="68"/>
      <c r="E6" s="68"/>
    </row>
    <row r="7" spans="1:5" x14ac:dyDescent="0.3">
      <c r="A7" s="61"/>
      <c r="B7" s="61"/>
      <c r="C7" s="61"/>
      <c r="D7" s="67"/>
      <c r="E7" s="63"/>
    </row>
    <row r="8" spans="1:5" x14ac:dyDescent="0.3">
      <c r="A8" s="64" t="s">
        <v>88</v>
      </c>
      <c r="B8" s="61"/>
      <c r="C8" s="61"/>
      <c r="D8" s="69"/>
      <c r="E8" s="63"/>
    </row>
    <row r="9" spans="1:5" x14ac:dyDescent="0.3">
      <c r="A9" s="61"/>
      <c r="B9" s="70" t="s">
        <v>17</v>
      </c>
      <c r="C9" s="121" t="s">
        <v>84</v>
      </c>
      <c r="D9" s="121"/>
      <c r="E9" s="72" t="s">
        <v>85</v>
      </c>
    </row>
    <row r="10" spans="1:5" x14ac:dyDescent="0.3">
      <c r="A10" s="61"/>
      <c r="B10" s="71">
        <v>1</v>
      </c>
      <c r="C10" s="122"/>
      <c r="D10" s="122"/>
    </row>
    <row r="11" spans="1:5" x14ac:dyDescent="0.3">
      <c r="A11" s="61"/>
      <c r="B11" s="73">
        <v>2</v>
      </c>
      <c r="C11" s="122"/>
      <c r="D11" s="122"/>
      <c r="E11" s="74"/>
    </row>
    <row r="12" spans="1:5" x14ac:dyDescent="0.3">
      <c r="A12" s="61"/>
      <c r="B12" s="75"/>
      <c r="C12" s="123" t="s">
        <v>1</v>
      </c>
      <c r="D12" s="124"/>
      <c r="E12" s="76">
        <f>E10+E11</f>
        <v>0</v>
      </c>
    </row>
    <row r="13" spans="1:5" x14ac:dyDescent="0.3">
      <c r="A13" s="61"/>
      <c r="B13" s="125" t="s">
        <v>86</v>
      </c>
      <c r="C13" s="125"/>
      <c r="D13" s="125"/>
      <c r="E13" s="76">
        <f>0.21*E12</f>
        <v>0</v>
      </c>
    </row>
    <row r="14" spans="1:5" x14ac:dyDescent="0.3">
      <c r="A14" s="61"/>
      <c r="B14" s="117" t="s">
        <v>90</v>
      </c>
      <c r="C14" s="118"/>
      <c r="D14" s="119"/>
      <c r="E14" s="85"/>
    </row>
    <row r="15" spans="1:5" x14ac:dyDescent="0.3">
      <c r="A15" s="61"/>
      <c r="B15" s="78"/>
      <c r="C15" s="61"/>
      <c r="D15" s="77"/>
      <c r="E15" s="79"/>
    </row>
    <row r="16" spans="1:5" x14ac:dyDescent="0.3">
      <c r="A16" s="80"/>
      <c r="B16" s="64"/>
      <c r="C16" s="81"/>
      <c r="D16" s="64"/>
      <c r="E16" s="82"/>
    </row>
    <row r="17" spans="1:5" ht="16.8" x14ac:dyDescent="0.3">
      <c r="A17" s="83"/>
      <c r="B17" s="64"/>
      <c r="C17" s="84" t="s">
        <v>87</v>
      </c>
      <c r="D17" s="83"/>
      <c r="E17" s="83"/>
    </row>
    <row r="18" spans="1:5" ht="16.8" x14ac:dyDescent="0.3">
      <c r="A18" s="80"/>
      <c r="B18" s="64"/>
      <c r="C18" s="84"/>
      <c r="D18" s="83"/>
      <c r="E18" s="83"/>
    </row>
  </sheetData>
  <mergeCells count="7">
    <mergeCell ref="B14:D14"/>
    <mergeCell ref="A1:E1"/>
    <mergeCell ref="C9:D9"/>
    <mergeCell ref="C10:D10"/>
    <mergeCell ref="C11:D11"/>
    <mergeCell ref="C12:D12"/>
    <mergeCell ref="B13:D1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3</vt:i4>
      </vt:variant>
    </vt:vector>
  </HeadingPairs>
  <TitlesOfParts>
    <vt:vector size="3" baseType="lpstr">
      <vt:lpstr>Būvdarbu apjomi</vt:lpstr>
      <vt:lpstr>Pa veidiem</vt:lpstr>
      <vt:lpstr>Kopsavilkums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Aleksandrs Jereminovičs</dc:creator>
  <cp:lastModifiedBy>Ainārs Grīviņš</cp:lastModifiedBy>
  <cp:lastPrinted>2024-07-24T06:52:19Z</cp:lastPrinted>
  <dcterms:created xsi:type="dcterms:W3CDTF">2023-07-11T09:50:08Z</dcterms:created>
  <dcterms:modified xsi:type="dcterms:W3CDTF">2024-08-27T13:07:14Z</dcterms:modified>
</cp:coreProperties>
</file>